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66112B73-9E13-4097-B7C3-7EA91629907C}" xr6:coauthVersionLast="47" xr6:coauthVersionMax="47" xr10:uidLastSave="{00000000-0000-0000-0000-000000000000}"/>
  <bookViews>
    <workbookView xWindow="-110" yWindow="-110" windowWidth="19420" windowHeight="10420" tabRatio="500" firstSheet="6" activeTab="8" xr2:uid="{00000000-000D-0000-FFFF-FFFF00000000}"/>
  </bookViews>
  <sheets>
    <sheet name="24级应用经济学" sheetId="1" r:id="rId1"/>
    <sheet name="24级应用经济学奖学金明细" sheetId="2" r:id="rId2"/>
    <sheet name="25级应用经济学" sheetId="3" r:id="rId3"/>
    <sheet name="25级奖学金明细" sheetId="4" r:id="rId4"/>
    <sheet name="25级金融专硕" sheetId="5" r:id="rId5"/>
    <sheet name="25级金专奖学金明细" sheetId="6" r:id="rId6"/>
    <sheet name="26级金融专硕" sheetId="7" r:id="rId7"/>
    <sheet name="26级应用经济学" sheetId="8" r:id="rId8"/>
    <sheet name="各年级实评学业奖学金数据" sheetId="9" r:id="rId9"/>
  </sheets>
  <definedNames>
    <definedName name="_xlnm._FilterDatabase" localSheetId="0" hidden="1">'24级应用经济学'!$AI$1:$AI$26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9" l="1"/>
  <c r="E7" i="9"/>
  <c r="D7" i="9"/>
  <c r="C7" i="9"/>
  <c r="O2" i="8"/>
  <c r="N2" i="8"/>
  <c r="L2" i="8"/>
  <c r="J2" i="8"/>
  <c r="O2" i="7"/>
  <c r="N2" i="7"/>
  <c r="L2" i="7"/>
  <c r="J2" i="7"/>
  <c r="N2" i="6"/>
  <c r="M2" i="6"/>
  <c r="K2" i="6"/>
  <c r="I2" i="6"/>
  <c r="AG29" i="5"/>
  <c r="AH29" i="5" s="1"/>
  <c r="AG28" i="5"/>
  <c r="AH28" i="5" s="1"/>
  <c r="AH27" i="5"/>
  <c r="AG27" i="5"/>
  <c r="AG26" i="5"/>
  <c r="AH26" i="5" s="1"/>
  <c r="AG25" i="5"/>
  <c r="AH25" i="5" s="1"/>
  <c r="AG24" i="5"/>
  <c r="AH24" i="5" s="1"/>
  <c r="AH23" i="5"/>
  <c r="AG23" i="5"/>
  <c r="AG22" i="5"/>
  <c r="AH22" i="5" s="1"/>
  <c r="AG21" i="5"/>
  <c r="AH21" i="5" s="1"/>
  <c r="AG20" i="5"/>
  <c r="AH20" i="5" s="1"/>
  <c r="AH19" i="5"/>
  <c r="AG19" i="5"/>
  <c r="AG18" i="5"/>
  <c r="AH18" i="5" s="1"/>
  <c r="AG17" i="5"/>
  <c r="AH17" i="5" s="1"/>
  <c r="AG16" i="5"/>
  <c r="AH16" i="5" s="1"/>
  <c r="AH15" i="5"/>
  <c r="AG15" i="5"/>
  <c r="AG14" i="5"/>
  <c r="AH14" i="5" s="1"/>
  <c r="AG13" i="5"/>
  <c r="AH13" i="5" s="1"/>
  <c r="AG12" i="5"/>
  <c r="AH12" i="5" s="1"/>
  <c r="AH11" i="5"/>
  <c r="AG11" i="5"/>
  <c r="AG10" i="5"/>
  <c r="AH10" i="5" s="1"/>
  <c r="AG9" i="5"/>
  <c r="AH9" i="5" s="1"/>
  <c r="AG8" i="5"/>
  <c r="AH8" i="5" s="1"/>
  <c r="AH7" i="5"/>
  <c r="AG7" i="5"/>
  <c r="AG6" i="5"/>
  <c r="AH6" i="5" s="1"/>
  <c r="AG5" i="5"/>
  <c r="AH5" i="5" s="1"/>
  <c r="AG4" i="5"/>
  <c r="AH4" i="5" s="1"/>
  <c r="AG19" i="3"/>
  <c r="AD19" i="3"/>
  <c r="U19" i="3"/>
  <c r="L19" i="3"/>
  <c r="AH19" i="3" s="1"/>
  <c r="AG18" i="3"/>
  <c r="AD18" i="3"/>
  <c r="U18" i="3"/>
  <c r="L18" i="3"/>
  <c r="AH18" i="3" s="1"/>
  <c r="AG17" i="3"/>
  <c r="AD17" i="3"/>
  <c r="U17" i="3"/>
  <c r="AH17" i="3" s="1"/>
  <c r="L17" i="3"/>
  <c r="AH16" i="3"/>
  <c r="AG16" i="3"/>
  <c r="AD16" i="3"/>
  <c r="U16" i="3"/>
  <c r="L16" i="3"/>
  <c r="AG15" i="3"/>
  <c r="AD15" i="3"/>
  <c r="U15" i="3"/>
  <c r="AH15" i="3" s="1"/>
  <c r="L15" i="3"/>
  <c r="AH14" i="3"/>
  <c r="AG14" i="3"/>
  <c r="AD14" i="3"/>
  <c r="U14" i="3"/>
  <c r="L14" i="3"/>
  <c r="AG13" i="3"/>
  <c r="AD13" i="3"/>
  <c r="U13" i="3"/>
  <c r="L13" i="3"/>
  <c r="AH13" i="3" s="1"/>
  <c r="AG12" i="3"/>
  <c r="AD12" i="3"/>
  <c r="U12" i="3"/>
  <c r="L12" i="3"/>
  <c r="AH12" i="3" s="1"/>
  <c r="AG11" i="3"/>
  <c r="AD11" i="3"/>
  <c r="U11" i="3"/>
  <c r="L11" i="3"/>
  <c r="AH11" i="3" s="1"/>
  <c r="AG10" i="3"/>
  <c r="AD10" i="3"/>
  <c r="U10" i="3"/>
  <c r="L10" i="3"/>
  <c r="AH10" i="3" s="1"/>
  <c r="AG9" i="3"/>
  <c r="AD9" i="3"/>
  <c r="U9" i="3"/>
  <c r="AH9" i="3" s="1"/>
  <c r="L9" i="3"/>
  <c r="AH8" i="3"/>
  <c r="AG8" i="3"/>
  <c r="AD8" i="3"/>
  <c r="U8" i="3"/>
  <c r="L8" i="3"/>
  <c r="AG7" i="3"/>
  <c r="AD7" i="3"/>
  <c r="U7" i="3"/>
  <c r="AH7" i="3" s="1"/>
  <c r="L7" i="3"/>
  <c r="AH6" i="3"/>
  <c r="AG6" i="3"/>
  <c r="AD6" i="3"/>
  <c r="U6" i="3"/>
  <c r="L6" i="3"/>
  <c r="AG5" i="3"/>
  <c r="AD5" i="3"/>
  <c r="U5" i="3"/>
  <c r="L5" i="3"/>
  <c r="AH5" i="3" s="1"/>
  <c r="AG4" i="3"/>
  <c r="AD4" i="3"/>
  <c r="U4" i="3"/>
  <c r="L4" i="3"/>
  <c r="AH4" i="3" s="1"/>
  <c r="AH23" i="1"/>
  <c r="AH22" i="1"/>
  <c r="AH21" i="1"/>
  <c r="AH20" i="1"/>
  <c r="AH19" i="1"/>
  <c r="AH18" i="1"/>
  <c r="AH17" i="1"/>
  <c r="AH16" i="1"/>
  <c r="AH15" i="1"/>
  <c r="AH14" i="1"/>
  <c r="AH13" i="1"/>
  <c r="AH12" i="1"/>
  <c r="AH11" i="1"/>
  <c r="AH10" i="1"/>
  <c r="AH9" i="1"/>
  <c r="AH8" i="1"/>
  <c r="AH7" i="1"/>
  <c r="AH6" i="1"/>
  <c r="AH5" i="1"/>
  <c r="AH4" i="1"/>
  <c r="D8" i="9" l="1"/>
  <c r="E8" i="9"/>
</calcChain>
</file>

<file path=xl/sharedStrings.xml><?xml version="1.0" encoding="utf-8"?>
<sst xmlns="http://schemas.openxmlformats.org/spreadsheetml/2006/main" count="776" uniqueCount="297">
  <si>
    <t>序号</t>
  </si>
  <si>
    <t>学号</t>
  </si>
  <si>
    <t>姓名</t>
  </si>
  <si>
    <t>年级</t>
  </si>
  <si>
    <t>专业
（2023应用经济学/
2024应用经济学/
2024金融专硕）</t>
  </si>
  <si>
    <t>思想品德(20%)</t>
  </si>
  <si>
    <t>创新能力(45%)</t>
  </si>
  <si>
    <t>实践活动(10%)</t>
  </si>
  <si>
    <t>学业水平（25%）</t>
  </si>
  <si>
    <t>总得分</t>
  </si>
  <si>
    <r>
      <rPr>
        <b/>
        <sz val="11"/>
        <color rgb="FF000000"/>
        <rFont val="宋体"/>
        <family val="3"/>
        <charset val="134"/>
      </rPr>
      <t>备注</t>
    </r>
    <r>
      <rPr>
        <b/>
        <sz val="11"/>
        <color rgb="FF000000"/>
        <rFont val="宋体"/>
        <family val="3"/>
        <charset val="134"/>
      </rPr>
      <t xml:space="preserve">
</t>
    </r>
    <r>
      <rPr>
        <b/>
        <sz val="11"/>
        <color rgb="FF000000"/>
        <rFont val="宋体"/>
        <family val="3"/>
        <charset val="134"/>
      </rPr>
      <t>（学业奖学金等级）</t>
    </r>
  </si>
  <si>
    <t>社会工作分</t>
  </si>
  <si>
    <t>荣誉分</t>
  </si>
  <si>
    <t>文体活动分
注：开学典礼等活动每人均参加，故均未加分</t>
  </si>
  <si>
    <t>思想品德总分</t>
  </si>
  <si>
    <t>专利、软件著作权</t>
  </si>
  <si>
    <t>发表论文、专著</t>
  </si>
  <si>
    <t>科技立项</t>
  </si>
  <si>
    <t>学科竞赛</t>
  </si>
  <si>
    <t>创新创业总分</t>
  </si>
  <si>
    <t>学术实践</t>
  </si>
  <si>
    <t>社会实践</t>
  </si>
  <si>
    <t>考取资格证书</t>
  </si>
  <si>
    <t>创业</t>
  </si>
  <si>
    <t>实践活动总分</t>
  </si>
  <si>
    <t>学习成绩
（绩点）</t>
  </si>
  <si>
    <t>学习态度得分</t>
  </si>
  <si>
    <t>学业水平总分</t>
  </si>
  <si>
    <t>具体加分项</t>
  </si>
  <si>
    <t>分数</t>
  </si>
  <si>
    <t>具体加分项
(注：双人比赛加一半分）</t>
  </si>
  <si>
    <t>孙含慧</t>
  </si>
  <si>
    <t>2024级</t>
  </si>
  <si>
    <t>2024应用经济学</t>
  </si>
  <si>
    <t>一类期刊论文二作</t>
  </si>
  <si>
    <t>校级勤慎研创立项并结题+1</t>
  </si>
  <si>
    <t>学业奖学金一等奖</t>
  </si>
  <si>
    <t>李婉怡</t>
  </si>
  <si>
    <t>科研论文二类</t>
  </si>
  <si>
    <t>科研项目2025结题+0.5；2026校级勤慎研创立项+0.5</t>
  </si>
  <si>
    <t>初级会计专业资格证+3；普通话证+3</t>
  </si>
  <si>
    <t>何宇翔</t>
  </si>
  <si>
    <t>校优秀研究生干部</t>
  </si>
  <si>
    <t>数据整合分析软件</t>
  </si>
  <si>
    <t>周芳圆</t>
  </si>
  <si>
    <t>研究生党支部支部委员+考核优秀</t>
  </si>
  <si>
    <t>1.2025年10月25日《获批设立博士后工作站对企业融资约束的影响》入选第二十一届中国科技政策与管理学术年会论文（2/2，导师一作）</t>
  </si>
  <si>
    <r>
      <rPr>
        <sz val="12"/>
        <color theme="1"/>
        <rFont val="仿宋"/>
        <family val="3"/>
        <charset val="134"/>
      </rPr>
      <t>1.2026年6月，在中国国际大学生创新大赛（2026）“超威杯”杭州师范大学选拔
赛金奖。项目名称：SD FITNESS品牌</t>
    </r>
    <r>
      <rPr>
        <sz val="12"/>
        <color theme="1"/>
        <rFont val="Courier New"/>
        <family val="3"/>
      </rPr>
      <t>•</t>
    </r>
    <r>
      <rPr>
        <sz val="12"/>
        <color theme="1"/>
        <rFont val="仿宋"/>
        <family val="3"/>
        <charset val="134"/>
      </rPr>
      <t>迈步全球——创新引领智能家用健身跑
步器械全域出海</t>
    </r>
  </si>
  <si>
    <t>学业奖学金二等奖</t>
  </si>
  <si>
    <t>宣琳荣</t>
  </si>
  <si>
    <t>浙江省大学生艺术节省级一等奖（团队成员）</t>
  </si>
  <si>
    <t>参加中国城市经济学会年会暨中国城市论坛（2025）国家级校外学术会议交流并做汇报</t>
  </si>
  <si>
    <t>校级勤慎研创立项+0.5； 增值税简并的供应链传导效应：基于企业创新的视角（第三作者）结项+0.25</t>
  </si>
  <si>
    <t>杨宇婷</t>
  </si>
  <si>
    <t>1、发表论文《农民数字素养鸿沟的弥合机制构建与路径选择》+1；2、发表论文《AI 智能体驱动下研究生课程思政建设路径》（第二作者）+1</t>
  </si>
  <si>
    <t>校级勤慎研创立项+0.5</t>
  </si>
  <si>
    <t>李彦恺</t>
  </si>
  <si>
    <t>骆莙函,李彦恺.数据要素市场化如何驱动农业新质生产力发展[J].山西农业大学学报(社会科学版),2026,25(4):89-102.DOI:10.13842/j.cnki.issn1671-816X.2026.04.009.</t>
  </si>
  <si>
    <t>杜淑君</t>
  </si>
  <si>
    <t>校研究生会主席，考评优秀+7；担任24应用经济学班长，考评优秀；</t>
  </si>
  <si>
    <t>校级优秀团干部</t>
  </si>
  <si>
    <t>普通话考试二乙+3</t>
  </si>
  <si>
    <t>学业奖学金三等奖</t>
  </si>
  <si>
    <t>陈佳慧</t>
  </si>
  <si>
    <t>院研究生会团总支书记，考评优秀+5；担任24应用经济学团支书，考评优秀；</t>
  </si>
  <si>
    <t>初中数学教资+3</t>
  </si>
  <si>
    <t>陈修民</t>
  </si>
  <si>
    <t>经济学院研会主席、考核优秀+6</t>
  </si>
  <si>
    <t>倪子惠</t>
  </si>
  <si>
    <t>期货投资分析证+3分；证券投资顾问证+3分</t>
  </si>
  <si>
    <t>莫嘉蕾</t>
  </si>
  <si>
    <t>普通话二甲+3</t>
  </si>
  <si>
    <t>陈舒扬</t>
  </si>
  <si>
    <t>参加院篮球赛未获奖+0.25，参加院羽毛球团体赛获第三名+1，参加院十佳歌手（帮唱）+0.25</t>
  </si>
  <si>
    <t>王丹婷</t>
  </si>
  <si>
    <t>林思晓</t>
  </si>
  <si>
    <t>张欣怡</t>
  </si>
  <si>
    <t>林薏</t>
  </si>
  <si>
    <t>校级勤慎研创立项 负责人</t>
  </si>
  <si>
    <t>杜益晖</t>
  </si>
  <si>
    <t>张健</t>
  </si>
  <si>
    <t>陈嘉璐</t>
  </si>
  <si>
    <t>年级专业</t>
  </si>
  <si>
    <t>班级人数</t>
  </si>
  <si>
    <t>学业奖学金
一等奖人数（15%）</t>
  </si>
  <si>
    <t>学业奖学金
一等奖人数-实评人数</t>
  </si>
  <si>
    <t>学业奖学金
二等奖人数（30%）</t>
  </si>
  <si>
    <t>学业奖学金
二等奖人数-实评人数</t>
  </si>
  <si>
    <t>学业奖学金
三等奖人数（无限制）</t>
  </si>
  <si>
    <t>学业奖学金
三等奖人数-实评人数</t>
  </si>
  <si>
    <t>备注</t>
  </si>
  <si>
    <t>洪铱彤</t>
  </si>
  <si>
    <t>2025级</t>
  </si>
  <si>
    <t>2025应用经济学</t>
  </si>
  <si>
    <t>党支部支委（2），考核优秀（2）</t>
  </si>
  <si>
    <t>校优秀三助一辅岗位之星（5）；校优秀研究生干部（5）</t>
  </si>
  <si>
    <t>经济学院简历大赛一等奖</t>
  </si>
  <si>
    <t>二类期刊</t>
  </si>
  <si>
    <t>浙江省统战课题第四</t>
  </si>
  <si>
    <t>研究生助管</t>
  </si>
  <si>
    <t>李孟岩</t>
  </si>
  <si>
    <t>班长</t>
  </si>
  <si>
    <r>
      <rPr>
        <sz val="12"/>
        <color theme="1"/>
        <rFont val="仿宋"/>
        <family val="3"/>
        <charset val="134"/>
      </rPr>
      <t>比赛类：校“导学杯”羽毛球团体三等奖（1）；</t>
    </r>
    <r>
      <rPr>
        <sz val="12"/>
        <rFont val="仿宋"/>
        <family val="3"/>
        <charset val="134"/>
      </rPr>
      <t>校体育文化节羽毛球（第5名）三等奖（2）</t>
    </r>
    <r>
      <rPr>
        <sz val="12"/>
        <color theme="1"/>
        <rFont val="仿宋"/>
        <family val="3"/>
        <charset val="134"/>
      </rPr>
      <t>；校“师生同心杯”乒乓球比赛（第7名）三等奖(2)</t>
    </r>
  </si>
  <si>
    <t>ICPG学术会议已录用并汇报</t>
  </si>
  <si>
    <t>新时代人口高质量发展与生育支持建设会议（1）</t>
  </si>
  <si>
    <t>浙江省杭州市建德市杨村桥镇农业农村和文旅发展办公室实习2个月（2）;校马云青春领袖基金暑期赴澳大利亚访学1个月（1）</t>
  </si>
  <si>
    <t>黄正一</t>
  </si>
  <si>
    <t>发表会议论文</t>
  </si>
  <si>
    <t>范梦茹</t>
  </si>
  <si>
    <t>院研究生会办公室部长，考核优秀</t>
  </si>
  <si>
    <t>1.经济学院春日摄影活动二等奖
2.经济学院研究生乒乓球比赛二等奖</t>
  </si>
  <si>
    <t>浙江省商务厅发展研究院课题立项排名第二（第一为导师）</t>
  </si>
  <si>
    <t>李佳慧</t>
  </si>
  <si>
    <t>院研会部长（就业部，考核优秀）</t>
  </si>
  <si>
    <t>走进仓前校园认识校园百种花木活动1；新生入学仪式（2026级）1；廉洁教育系列活动</t>
  </si>
  <si>
    <t>研究生助管一学年</t>
  </si>
  <si>
    <t>银行从业资格证；普通话证书</t>
  </si>
  <si>
    <t>王柯淇</t>
  </si>
  <si>
    <t>院研会主席、考核优秀</t>
  </si>
  <si>
    <t>院级摄影活动三等奖；经济学院2026年简历大赛三等奖</t>
  </si>
  <si>
    <t>参与学院教师省级项目（已结项）</t>
  </si>
  <si>
    <t>王楠</t>
  </si>
  <si>
    <t>团支书</t>
  </si>
  <si>
    <t>院优秀团干</t>
  </si>
  <si>
    <t>导学杯羽毛球赛团体三等奖(1);四学院联合羽毛球赛团体二等奖(1)</t>
  </si>
  <si>
    <t>管霄鹏</t>
  </si>
  <si>
    <t>院研会文体部部长，考核优秀</t>
  </si>
  <si>
    <t>院级乒乓球赛一等奖</t>
  </si>
  <si>
    <t>王子怡</t>
  </si>
  <si>
    <t>院
研会部长（2+2）</t>
  </si>
  <si>
    <t>校级乒乓球赛三等奖（2分）
院级乒乓球赛一等奖（3分）</t>
  </si>
  <si>
    <t>苏绮琪</t>
  </si>
  <si>
    <t>英语六级425以上（5）、基金从业资格证（3）</t>
  </si>
  <si>
    <t>张悦</t>
  </si>
  <si>
    <t>院研会部长（部长2+优秀2）</t>
  </si>
  <si>
    <t>院摄影活动二等奖2，校级乒乓球赛参与未获奖0.25，院级乒乓球活动二等奖2</t>
  </si>
  <si>
    <t>李德宁</t>
  </si>
  <si>
    <t>院研会就业部部长，考核优秀</t>
  </si>
  <si>
    <t>校级研创项目负责人（立项）</t>
  </si>
  <si>
    <t>胡悦</t>
  </si>
  <si>
    <t>会计从业资格证</t>
  </si>
  <si>
    <t>李安欣</t>
  </si>
  <si>
    <t>颜殿佳</t>
  </si>
  <si>
    <t>英语六级</t>
  </si>
  <si>
    <t>蓝晨义</t>
  </si>
  <si>
    <r>
      <rPr>
        <b/>
        <sz val="11"/>
        <color rgb="FF000000"/>
        <rFont val="宋体"/>
        <family val="3"/>
        <charset val="134"/>
      </rPr>
      <t>学业奖学金</t>
    </r>
    <r>
      <rPr>
        <b/>
        <sz val="11"/>
        <color rgb="FF000000"/>
        <rFont val="宋体"/>
        <family val="3"/>
        <charset val="134"/>
      </rPr>
      <t xml:space="preserve">
</t>
    </r>
    <r>
      <rPr>
        <b/>
        <sz val="11"/>
        <color rgb="FF000000"/>
        <rFont val="宋体"/>
        <family val="3"/>
        <charset val="134"/>
      </rPr>
      <t>一等奖人数（15%）</t>
    </r>
  </si>
  <si>
    <r>
      <rPr>
        <b/>
        <sz val="11"/>
        <color rgb="FF000000"/>
        <rFont val="宋体"/>
        <family val="3"/>
        <charset val="134"/>
      </rPr>
      <t>学业奖学金</t>
    </r>
    <r>
      <rPr>
        <b/>
        <sz val="11"/>
        <color rgb="FF000000"/>
        <rFont val="宋体"/>
        <family val="3"/>
        <charset val="134"/>
      </rPr>
      <t xml:space="preserve">
</t>
    </r>
    <r>
      <rPr>
        <b/>
        <sz val="11"/>
        <color rgb="FF000000"/>
        <rFont val="宋体"/>
        <family val="3"/>
        <charset val="134"/>
      </rPr>
      <t>一等奖人数-实评人数</t>
    </r>
  </si>
  <si>
    <r>
      <rPr>
        <b/>
        <sz val="11"/>
        <color rgb="FF000000"/>
        <rFont val="宋体"/>
        <family val="3"/>
        <charset val="134"/>
      </rPr>
      <t>学业奖学金</t>
    </r>
    <r>
      <rPr>
        <b/>
        <sz val="11"/>
        <color rgb="FF000000"/>
        <rFont val="宋体"/>
        <family val="3"/>
        <charset val="134"/>
      </rPr>
      <t xml:space="preserve">
</t>
    </r>
    <r>
      <rPr>
        <b/>
        <sz val="11"/>
        <color rgb="FF000000"/>
        <rFont val="宋体"/>
        <family val="3"/>
        <charset val="134"/>
      </rPr>
      <t>二等奖人数（30%）</t>
    </r>
  </si>
  <si>
    <r>
      <rPr>
        <b/>
        <sz val="11"/>
        <color rgb="FF000000"/>
        <rFont val="宋体"/>
        <family val="3"/>
        <charset val="134"/>
      </rPr>
      <t>学业奖学金</t>
    </r>
    <r>
      <rPr>
        <b/>
        <sz val="11"/>
        <color rgb="FF000000"/>
        <rFont val="宋体"/>
        <family val="3"/>
        <charset val="134"/>
      </rPr>
      <t xml:space="preserve">
</t>
    </r>
    <r>
      <rPr>
        <b/>
        <sz val="11"/>
        <color rgb="FF000000"/>
        <rFont val="宋体"/>
        <family val="3"/>
        <charset val="134"/>
      </rPr>
      <t>二等奖人数-实评人数</t>
    </r>
  </si>
  <si>
    <r>
      <rPr>
        <b/>
        <sz val="11"/>
        <color rgb="FF000000"/>
        <rFont val="宋体"/>
        <family val="3"/>
        <charset val="134"/>
      </rPr>
      <t>学业奖学金</t>
    </r>
    <r>
      <rPr>
        <b/>
        <sz val="11"/>
        <color rgb="FF000000"/>
        <rFont val="宋体"/>
        <family val="3"/>
        <charset val="134"/>
      </rPr>
      <t xml:space="preserve">
</t>
    </r>
    <r>
      <rPr>
        <b/>
        <sz val="11"/>
        <color rgb="FF000000"/>
        <rFont val="宋体"/>
        <family val="3"/>
        <charset val="134"/>
      </rPr>
      <t>三等奖人数（无限制）</t>
    </r>
  </si>
  <si>
    <r>
      <rPr>
        <b/>
        <sz val="11"/>
        <color rgb="FF000000"/>
        <rFont val="宋体"/>
        <family val="3"/>
        <charset val="134"/>
      </rPr>
      <t>学业奖学金</t>
    </r>
    <r>
      <rPr>
        <b/>
        <sz val="11"/>
        <color rgb="FF000000"/>
        <rFont val="宋体"/>
        <family val="3"/>
        <charset val="134"/>
      </rPr>
      <t xml:space="preserve">
</t>
    </r>
    <r>
      <rPr>
        <b/>
        <sz val="11"/>
        <color rgb="FF000000"/>
        <rFont val="宋体"/>
        <family val="3"/>
        <charset val="134"/>
      </rPr>
      <t>三等奖人数-实评人数</t>
    </r>
  </si>
  <si>
    <r>
      <rPr>
        <b/>
        <sz val="14"/>
        <color rgb="FF000000"/>
        <rFont val="宋体"/>
        <family val="3"/>
        <charset val="134"/>
      </rPr>
      <t>专业</t>
    </r>
    <r>
      <rPr>
        <b/>
        <sz val="14"/>
        <color rgb="FF000000"/>
        <rFont val="宋体"/>
        <family val="3"/>
        <charset val="134"/>
      </rPr>
      <t xml:space="preserve">
</t>
    </r>
    <r>
      <rPr>
        <b/>
        <sz val="14"/>
        <color rgb="FF000000"/>
        <rFont val="宋体"/>
        <family val="3"/>
        <charset val="134"/>
      </rPr>
      <t>（2023应用经济学/</t>
    </r>
    <r>
      <rPr>
        <b/>
        <sz val="14"/>
        <color rgb="FF000000"/>
        <rFont val="宋体"/>
        <family val="3"/>
        <charset val="134"/>
      </rPr>
      <t xml:space="preserve">
</t>
    </r>
    <r>
      <rPr>
        <b/>
        <sz val="14"/>
        <color rgb="FF000000"/>
        <rFont val="宋体"/>
        <family val="3"/>
        <charset val="134"/>
      </rPr>
      <t>2024应用经济学/</t>
    </r>
    <r>
      <rPr>
        <b/>
        <sz val="14"/>
        <color rgb="FF000000"/>
        <rFont val="宋体"/>
        <family val="3"/>
        <charset val="134"/>
      </rPr>
      <t xml:space="preserve">
</t>
    </r>
    <r>
      <rPr>
        <b/>
        <sz val="14"/>
        <color rgb="FF000000"/>
        <rFont val="宋体"/>
        <family val="3"/>
        <charset val="134"/>
      </rPr>
      <t>2024金融专硕）</t>
    </r>
  </si>
  <si>
    <t>思想品德(2%)</t>
  </si>
  <si>
    <t>实践活动(1%)</t>
  </si>
  <si>
    <r>
      <rPr>
        <b/>
        <sz val="14"/>
        <color rgb="FF000000"/>
        <rFont val="宋体"/>
        <family val="3"/>
        <charset val="134"/>
      </rPr>
      <t>文体活动分</t>
    </r>
    <r>
      <rPr>
        <b/>
        <sz val="14"/>
        <color rgb="FF000000"/>
        <rFont val="宋体"/>
        <family val="3"/>
        <charset val="134"/>
      </rPr>
      <t xml:space="preserve">
</t>
    </r>
    <r>
      <rPr>
        <b/>
        <sz val="14"/>
        <color rgb="FF000000"/>
        <rFont val="宋体"/>
        <family val="3"/>
        <charset val="134"/>
      </rPr>
      <t>注：开学典礼等活动每人均参加，故均未加分</t>
    </r>
  </si>
  <si>
    <r>
      <rPr>
        <b/>
        <sz val="14"/>
        <color rgb="FF000000"/>
        <rFont val="宋体"/>
        <family val="3"/>
        <charset val="134"/>
      </rPr>
      <t>学习成绩</t>
    </r>
    <r>
      <rPr>
        <b/>
        <sz val="14"/>
        <color rgb="FF000000"/>
        <rFont val="宋体"/>
        <family val="3"/>
        <charset val="134"/>
      </rPr>
      <t xml:space="preserve">
</t>
    </r>
    <r>
      <rPr>
        <b/>
        <sz val="14"/>
        <color rgb="FF000000"/>
        <rFont val="宋体"/>
        <family val="3"/>
        <charset val="134"/>
      </rPr>
      <t>（绩点）</t>
    </r>
  </si>
  <si>
    <r>
      <rPr>
        <b/>
        <sz val="14"/>
        <color rgb="FF000000"/>
        <rFont val="宋体"/>
        <family val="3"/>
        <charset val="134"/>
      </rPr>
      <t>具体加分项</t>
    </r>
    <r>
      <rPr>
        <b/>
        <sz val="14"/>
        <color rgb="FF000000"/>
        <rFont val="宋体"/>
        <family val="3"/>
        <charset val="134"/>
      </rPr>
      <t xml:space="preserve">
</t>
    </r>
    <r>
      <rPr>
        <b/>
        <sz val="14"/>
        <color rgb="FF000000"/>
        <rFont val="宋体"/>
        <family val="3"/>
        <charset val="134"/>
      </rPr>
      <t>(注：双人比赛加一半分）</t>
    </r>
  </si>
  <si>
    <t>2025112001007</t>
  </si>
  <si>
    <t>余少航</t>
  </si>
  <si>
    <t>2025金融专硕</t>
  </si>
  <si>
    <t>寝室长</t>
  </si>
  <si>
    <t>校“导学杯”羽毛球比赛三等奖；“羽动青春”四院联合比赛二等奖</t>
  </si>
  <si>
    <t>发表学术论文</t>
  </si>
  <si>
    <t>“勤慎研创”科研项目</t>
  </si>
  <si>
    <t>2025112001004</t>
  </si>
  <si>
    <t>赵伟</t>
  </si>
  <si>
    <t>院研会科研部部长（优秀）</t>
  </si>
  <si>
    <t>会计初级从业资格证、银行从业资格证</t>
  </si>
  <si>
    <t>2023112001021</t>
  </si>
  <si>
    <r>
      <rPr>
        <sz val="12"/>
        <color rgb="FF000000"/>
        <rFont val="仿宋"/>
        <family val="3"/>
        <charset val="134"/>
      </rPr>
      <t>樊凯</t>
    </r>
    <r>
      <rPr>
        <sz val="12"/>
        <color rgb="FF000000"/>
        <rFont val="仿宋"/>
        <family val="3"/>
        <charset val="134"/>
      </rPr>
      <t xml:space="preserve"> </t>
    </r>
  </si>
  <si>
    <t>银从 期从</t>
  </si>
  <si>
    <t>2025112001001</t>
  </si>
  <si>
    <t>戴逸文</t>
  </si>
  <si>
    <t>院研会宣传部部长（优秀）</t>
  </si>
  <si>
    <t>会计初级从业资格证、基金从业资格证</t>
  </si>
  <si>
    <t>2025112001014</t>
  </si>
  <si>
    <t>莫家玉</t>
  </si>
  <si>
    <t>校研究生会-干事-良好</t>
  </si>
  <si>
    <t>基金从业，银行从业</t>
  </si>
  <si>
    <t>2025112001025</t>
  </si>
  <si>
    <t>楼霞</t>
  </si>
  <si>
    <t>2025112001024</t>
  </si>
  <si>
    <t>吴果禹岫</t>
  </si>
  <si>
    <t>2025112001021</t>
  </si>
  <si>
    <t>崔春园</t>
  </si>
  <si>
    <t>2025112001023</t>
  </si>
  <si>
    <t>杨艺霞</t>
  </si>
  <si>
    <t>2025112001018</t>
  </si>
  <si>
    <t>李馨雪</t>
  </si>
  <si>
    <t>基金从业</t>
  </si>
  <si>
    <t>2025112001012</t>
  </si>
  <si>
    <t>胡良琦</t>
  </si>
  <si>
    <t>基金从业资格证</t>
  </si>
  <si>
    <t>2025112001008</t>
  </si>
  <si>
    <t>唐子迪</t>
  </si>
  <si>
    <t>2025112001019</t>
  </si>
  <si>
    <t>雷珍珍</t>
  </si>
  <si>
    <t>2025112001015</t>
  </si>
  <si>
    <t>马开源</t>
  </si>
  <si>
    <t>会计初级从业资格证 证券从业资格证</t>
  </si>
  <si>
    <t>2025112001005</t>
  </si>
  <si>
    <t>甘佳琪</t>
  </si>
  <si>
    <t>2025112001022</t>
  </si>
  <si>
    <t>李志炜</t>
  </si>
  <si>
    <t>基金从业资格证 银行从业资格证 证券从业资格证</t>
  </si>
  <si>
    <t>2025112001011</t>
  </si>
  <si>
    <t>谢博强</t>
  </si>
  <si>
    <t>2025112001016</t>
  </si>
  <si>
    <t>王孝杰</t>
  </si>
  <si>
    <t>2025112001003</t>
  </si>
  <si>
    <t>徐威隆</t>
  </si>
  <si>
    <t>2025112001013</t>
  </si>
  <si>
    <t>周正铠</t>
  </si>
  <si>
    <t>会计初级从业资格证 银行从业资格证</t>
  </si>
  <si>
    <t>2025112001006</t>
  </si>
  <si>
    <t>邓泰</t>
  </si>
  <si>
    <t>2025112001009</t>
  </si>
  <si>
    <t>徐锴</t>
  </si>
  <si>
    <t>2025112001002</t>
  </si>
  <si>
    <t>李中贤</t>
  </si>
  <si>
    <t>2025112001010</t>
  </si>
  <si>
    <t>郭佳洋</t>
  </si>
  <si>
    <t>2025112001020</t>
  </si>
  <si>
    <t>谭羽苗</t>
  </si>
  <si>
    <t>2025112001017</t>
  </si>
  <si>
    <t>顾佳楹</t>
  </si>
  <si>
    <t>会计初级从业资格证，英语六级</t>
  </si>
  <si>
    <t>分序号</t>
  </si>
  <si>
    <t>专业</t>
  </si>
  <si>
    <t>学业奖学金等级</t>
  </si>
  <si>
    <t>类型</t>
  </si>
  <si>
    <t>人数</t>
  </si>
  <si>
    <t>金融</t>
  </si>
  <si>
    <t>2025金融专硕（专硕）</t>
  </si>
  <si>
    <t>樊凯</t>
  </si>
  <si>
    <t>一志愿/二志愿</t>
  </si>
  <si>
    <t>总成绩</t>
  </si>
  <si>
    <t>陈灏</t>
  </si>
  <si>
    <t>一志愿</t>
  </si>
  <si>
    <t>2026金融专硕（专硕）</t>
  </si>
  <si>
    <t>潘晨源</t>
  </si>
  <si>
    <t>金周涵</t>
  </si>
  <si>
    <t>陈家颜</t>
  </si>
  <si>
    <t>何明芳</t>
  </si>
  <si>
    <t>张淑琳</t>
  </si>
  <si>
    <t>周佳悦</t>
  </si>
  <si>
    <t>寿埼韬</t>
  </si>
  <si>
    <t>柴宏亮</t>
  </si>
  <si>
    <t>朱璇</t>
  </si>
  <si>
    <t>邵雨彤</t>
  </si>
  <si>
    <t>楼奕杭</t>
  </si>
  <si>
    <t>张闻芯</t>
  </si>
  <si>
    <t>周佳丽</t>
  </si>
  <si>
    <t>杨雄</t>
  </si>
  <si>
    <t>江可</t>
  </si>
  <si>
    <t>吴乐红</t>
  </si>
  <si>
    <t>二志愿</t>
  </si>
  <si>
    <t>林晓斌</t>
  </si>
  <si>
    <t>王浩雨</t>
  </si>
  <si>
    <t>郭靖</t>
  </si>
  <si>
    <t>万煜玮</t>
  </si>
  <si>
    <t>樊明辉</t>
  </si>
  <si>
    <t>赵佳乐</t>
  </si>
  <si>
    <t>宁文远</t>
  </si>
  <si>
    <t>王霆</t>
  </si>
  <si>
    <t>应用经济学</t>
  </si>
  <si>
    <t>严雨勇</t>
  </si>
  <si>
    <t>2026应用经济学（学硕）</t>
  </si>
  <si>
    <t>许博勋</t>
  </si>
  <si>
    <t>沈善震</t>
  </si>
  <si>
    <t>余丰</t>
  </si>
  <si>
    <t>付丽萍</t>
  </si>
  <si>
    <t>叶书含</t>
  </si>
  <si>
    <t>沈俊辉</t>
  </si>
  <si>
    <t>王吉中</t>
  </si>
  <si>
    <t>曹钰浠</t>
  </si>
  <si>
    <t>杨涛</t>
  </si>
  <si>
    <t>倪志博</t>
  </si>
  <si>
    <t>张佳瑜</t>
  </si>
  <si>
    <t>黄成铭</t>
  </si>
  <si>
    <t>毛泽涛</t>
  </si>
  <si>
    <t>李木尧</t>
  </si>
  <si>
    <t>刘梦如</t>
  </si>
  <si>
    <t>黄昱文</t>
  </si>
  <si>
    <t>一等奖学金</t>
  </si>
  <si>
    <t>二等奖学金</t>
  </si>
  <si>
    <t>三等奖学金</t>
  </si>
  <si>
    <t>合计</t>
  </si>
  <si>
    <t>占比</t>
  </si>
  <si>
    <t>/</t>
  </si>
  <si>
    <t>未超过15%</t>
  </si>
  <si>
    <t>未超过30%</t>
  </si>
  <si>
    <t>2024应用经济学</t>
    <phoneticPr fontId="11" type="noConversion"/>
  </si>
  <si>
    <t>2025应用经济学</t>
    <phoneticPr fontId="11" type="noConversion"/>
  </si>
  <si>
    <t>2025金融专硕</t>
    <phoneticPr fontId="11" type="noConversion"/>
  </si>
  <si>
    <t>2026应用经济学</t>
    <phoneticPr fontId="11" type="noConversion"/>
  </si>
  <si>
    <t>2026金融专硕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</si>
</sst>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0_ "/>
    <numFmt numFmtId="177" formatCode="0.00_ "/>
  </numFmts>
  <fonts count="31">
    <font>
      <sz val="12"/>
      <color theme="1"/>
      <name val="DengXian"/>
      <charset val="134"/>
      <scheme val="minor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u/>
      <sz val="11"/>
      <color rgb="FF000000"/>
      <name val="宋体"/>
      <family val="3"/>
      <charset val="134"/>
    </font>
    <font>
      <b/>
      <sz val="14"/>
      <color theme="1"/>
      <name val="宋体"/>
      <family val="3"/>
      <charset val="134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b/>
      <sz val="14"/>
      <color rgb="FF000000"/>
      <name val="宋体"/>
      <family val="3"/>
      <charset val="134"/>
    </font>
    <font>
      <sz val="12"/>
      <color rgb="FF000000"/>
      <name val="仿宋"/>
      <family val="3"/>
      <charset val="134"/>
    </font>
    <font>
      <b/>
      <sz val="12"/>
      <color rgb="FF000000"/>
      <name val="仿宋"/>
      <family val="3"/>
      <charset val="134"/>
    </font>
    <font>
      <sz val="12"/>
      <color theme="1"/>
      <name val="Courier New"/>
      <family val="3"/>
    </font>
    <font>
      <sz val="9"/>
      <name val="DengXian"/>
      <charset val="134"/>
      <scheme val="minor"/>
    </font>
    <font>
      <sz val="14"/>
      <color rgb="FF000000"/>
      <name val="宋体"/>
      <family val="3"/>
      <charset val="134"/>
    </font>
    <font>
      <sz val="12"/>
      <name val="仿宋"/>
      <family val="3"/>
      <charset val="134"/>
    </font>
    <font>
      <sz val="12"/>
      <color indexed="8"/>
      <name val="仿宋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u/>
      <sz val="11"/>
      <color rgb="FF000000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2"/>
      <color rgb="FF000000"/>
      <name val="仿宋"/>
      <family val="3"/>
      <charset val="134"/>
    </font>
    <font>
      <b/>
      <sz val="12"/>
      <color rgb="FF000000"/>
      <name val="仿宋"/>
      <family val="3"/>
      <charset val="134"/>
    </font>
    <font>
      <sz val="11"/>
      <color rgb="FF000000"/>
      <name val="DengXian"/>
      <family val="3"/>
      <charset val="134"/>
      <scheme val="minor"/>
    </font>
    <font>
      <b/>
      <sz val="10"/>
      <color rgb="FF000000"/>
      <name val="宋体"/>
      <family val="3"/>
      <charset val="134"/>
    </font>
    <font>
      <b/>
      <sz val="11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name val="宋体"/>
      <family val="3"/>
      <charset val="134"/>
    </font>
    <font>
      <u/>
      <sz val="11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DengXian"/>
      <family val="3"/>
      <charset val="134"/>
      <scheme val="minor"/>
    </font>
    <font>
      <b/>
      <sz val="11"/>
      <color theme="1"/>
      <name val="DengXian"/>
      <family val="3"/>
      <charset val="13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3C3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C9E4B4"/>
        <bgColor indexed="64"/>
      </patternFill>
    </fill>
    <fill>
      <patternFill patternType="solid">
        <fgColor rgb="FFB5C6EA"/>
        <bgColor indexed="64"/>
      </patternFill>
    </fill>
    <fill>
      <patternFill patternType="solid">
        <fgColor rgb="FFFEDB61"/>
        <bgColor indexed="64"/>
      </patternFill>
    </fill>
    <fill>
      <patternFill patternType="solid">
        <fgColor rgb="FFC3B6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21" fillId="0" borderId="0"/>
    <xf numFmtId="0" fontId="29" fillId="0" borderId="0">
      <alignment vertical="center"/>
    </xf>
    <xf numFmtId="0" fontId="29" fillId="0" borderId="0">
      <alignment vertical="center"/>
    </xf>
  </cellStyleXfs>
  <cellXfs count="127">
    <xf numFmtId="0" fontId="0" fillId="0" borderId="0" xfId="0"/>
    <xf numFmtId="0" fontId="1" fillId="0" borderId="1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2" fillId="0" borderId="1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3" fillId="0" borderId="1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6" fillId="4" borderId="3" xfId="0" applyNumberFormat="1" applyFont="1" applyFill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 wrapText="1"/>
    </xf>
    <xf numFmtId="176" fontId="5" fillId="4" borderId="3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7" fillId="0" borderId="1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0" fillId="0" borderId="0" xfId="0" applyFont="1" applyAlignment="1">
      <alignment horizontal="center" vertical="center"/>
    </xf>
    <xf numFmtId="0" fontId="22" fillId="0" borderId="2" xfId="1" applyFont="1" applyBorder="1" applyAlignment="1">
      <alignment horizontal="center" vertical="center" wrapText="1" readingOrder="1"/>
    </xf>
    <xf numFmtId="0" fontId="23" fillId="0" borderId="0" xfId="0" applyFont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9" borderId="2" xfId="0" applyFont="1" applyFill="1" applyBorder="1" applyAlignment="1">
      <alignment horizontal="center" vertical="center" wrapText="1"/>
    </xf>
    <xf numFmtId="0" fontId="23" fillId="10" borderId="2" xfId="0" applyFont="1" applyFill="1" applyBorder="1" applyAlignment="1">
      <alignment horizontal="center" vertical="center" wrapText="1"/>
    </xf>
    <xf numFmtId="0" fontId="23" fillId="11" borderId="2" xfId="0" applyFont="1" applyFill="1" applyBorder="1" applyAlignment="1">
      <alignment horizontal="center" vertical="center" wrapText="1"/>
    </xf>
    <xf numFmtId="0" fontId="24" fillId="0" borderId="2" xfId="1" applyFont="1" applyBorder="1" applyAlignment="1">
      <alignment horizontal="center" vertical="center" wrapText="1" readingOrder="1"/>
    </xf>
    <xf numFmtId="0" fontId="25" fillId="0" borderId="0" xfId="0" applyFont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9" borderId="2" xfId="0" applyFont="1" applyFill="1" applyBorder="1" applyAlignment="1">
      <alignment horizontal="center" vertical="center"/>
    </xf>
    <xf numFmtId="0" fontId="26" fillId="9" borderId="2" xfId="0" applyFont="1" applyFill="1" applyBorder="1" applyAlignment="1">
      <alignment horizontal="center" vertical="center"/>
    </xf>
    <xf numFmtId="0" fontId="25" fillId="10" borderId="2" xfId="0" applyFont="1" applyFill="1" applyBorder="1" applyAlignment="1">
      <alignment horizontal="center" vertical="center"/>
    </xf>
    <xf numFmtId="0" fontId="26" fillId="10" borderId="2" xfId="0" applyFont="1" applyFill="1" applyBorder="1" applyAlignment="1">
      <alignment horizontal="center" vertical="center"/>
    </xf>
    <xf numFmtId="0" fontId="25" fillId="11" borderId="2" xfId="0" applyFont="1" applyFill="1" applyBorder="1" applyAlignment="1">
      <alignment horizontal="center" vertical="center"/>
    </xf>
    <xf numFmtId="0" fontId="26" fillId="11" borderId="2" xfId="0" applyFont="1" applyFill="1" applyBorder="1" applyAlignment="1">
      <alignment horizontal="center" vertical="center"/>
    </xf>
    <xf numFmtId="0" fontId="24" fillId="0" borderId="8" xfId="1" applyFont="1" applyBorder="1" applyAlignment="1">
      <alignment horizontal="center" vertical="center" wrapText="1" readingOrder="1"/>
    </xf>
    <xf numFmtId="0" fontId="23" fillId="7" borderId="2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0" fontId="23" fillId="6" borderId="2" xfId="0" applyFont="1" applyFill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177" fontId="24" fillId="0" borderId="2" xfId="1" applyNumberFormat="1" applyFont="1" applyBorder="1" applyAlignment="1">
      <alignment horizontal="center" vertical="center" wrapText="1" readingOrder="1"/>
    </xf>
    <xf numFmtId="0" fontId="25" fillId="7" borderId="2" xfId="0" applyFont="1" applyFill="1" applyBorder="1" applyAlignment="1">
      <alignment horizontal="center" vertical="center"/>
    </xf>
    <xf numFmtId="0" fontId="26" fillId="7" borderId="2" xfId="0" applyFont="1" applyFill="1" applyBorder="1" applyAlignment="1">
      <alignment horizontal="center" vertical="center"/>
    </xf>
    <xf numFmtId="0" fontId="25" fillId="5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25" fillId="6" borderId="2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177" fontId="24" fillId="0" borderId="4" xfId="1" applyNumberFormat="1" applyFont="1" applyBorder="1" applyAlignment="1">
      <alignment horizontal="center" vertical="center" wrapText="1" readingOrder="1"/>
    </xf>
    <xf numFmtId="0" fontId="28" fillId="0" borderId="2" xfId="0" applyFont="1" applyBorder="1" applyAlignment="1">
      <alignment horizontal="center" vertical="center"/>
    </xf>
    <xf numFmtId="177" fontId="24" fillId="0" borderId="8" xfId="1" applyNumberFormat="1" applyFont="1" applyBorder="1" applyAlignment="1">
      <alignment horizontal="center" vertical="center" wrapText="1" readingOrder="1"/>
    </xf>
    <xf numFmtId="0" fontId="24" fillId="0" borderId="3" xfId="1" applyFont="1" applyBorder="1" applyAlignment="1">
      <alignment horizontal="center" vertical="center" wrapText="1" readingOrder="1"/>
    </xf>
    <xf numFmtId="0" fontId="24" fillId="0" borderId="7" xfId="1" applyFont="1" applyBorder="1" applyAlignment="1">
      <alignment horizontal="center" vertical="center" wrapText="1" readingOrder="1"/>
    </xf>
    <xf numFmtId="0" fontId="24" fillId="0" borderId="8" xfId="1" applyFont="1" applyBorder="1" applyAlignment="1">
      <alignment horizontal="center" vertical="center" wrapText="1" readingOrder="1"/>
    </xf>
    <xf numFmtId="0" fontId="7" fillId="3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/>
    </xf>
    <xf numFmtId="49" fontId="24" fillId="0" borderId="2" xfId="1" applyNumberFormat="1" applyFont="1" applyBorder="1" applyAlignment="1">
      <alignment horizontal="center" vertical="center" wrapText="1" readingOrder="1"/>
    </xf>
    <xf numFmtId="49" fontId="24" fillId="0" borderId="3" xfId="1" applyNumberFormat="1" applyFont="1" applyBorder="1" applyAlignment="1">
      <alignment horizontal="center" vertical="center" wrapText="1" readingOrder="1"/>
    </xf>
    <xf numFmtId="49" fontId="24" fillId="0" borderId="7" xfId="1" applyNumberFormat="1" applyFont="1" applyBorder="1" applyAlignment="1">
      <alignment horizontal="center" vertical="center" wrapText="1" readingOrder="1"/>
    </xf>
    <xf numFmtId="49" fontId="24" fillId="0" borderId="8" xfId="1" applyNumberFormat="1" applyFont="1" applyBorder="1" applyAlignment="1">
      <alignment horizontal="center" vertical="center" wrapText="1" readingOrder="1"/>
    </xf>
    <xf numFmtId="0" fontId="3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0" fontId="0" fillId="12" borderId="2" xfId="0" applyNumberFormat="1" applyFill="1" applyBorder="1" applyAlignment="1">
      <alignment horizontal="center" vertical="center"/>
    </xf>
    <xf numFmtId="10" fontId="0" fillId="0" borderId="2" xfId="0" applyNumberFormat="1" applyBorder="1" applyAlignment="1">
      <alignment horizontal="center" vertical="center"/>
    </xf>
    <xf numFmtId="0" fontId="0" fillId="12" borderId="0" xfId="0" applyFill="1" applyAlignment="1">
      <alignment horizontal="center" vertical="center"/>
    </xf>
  </cellXfs>
  <cellStyles count="4">
    <cellStyle name="Normal" xfId="1" xr:uid="{A2D81F51-7FB9-494E-BB8B-3F4811453058}"/>
    <cellStyle name="常规" xfId="0" builtinId="0"/>
    <cellStyle name="常规 2" xfId="2" xr:uid="{DD324E9F-8DEB-47E1-9C13-F37BA20608C3}"/>
    <cellStyle name="常规 3" xfId="3" xr:uid="{6AF4ED02-EF0B-49EA-891F-2F8C97AE4DF4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Medium7">
    <tableStyle name="TableStylePreset3_Accent1" pivot="0" count="7" xr9:uid="{B4353D2C-B758-42D2-8DD5-311009A5D1AB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E8C8883A-C1AC-4ED9-A13A-922249D0FD17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D3C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Q23"/>
  <sheetViews>
    <sheetView zoomScale="70" zoomScaleNormal="70" zoomScalePageLayoutView="87" workbookViewId="0">
      <pane ySplit="3" topLeftCell="A4" activePane="bottomLeft" state="frozen"/>
      <selection pane="bottomLeft" activeCell="AI7" sqref="AI7:AI10"/>
    </sheetView>
  </sheetViews>
  <sheetFormatPr defaultColWidth="10.84375" defaultRowHeight="26" customHeight="1"/>
  <cols>
    <col min="1" max="1" width="7.3046875" style="7" customWidth="1"/>
    <col min="2" max="2" width="17.921875" style="7" customWidth="1"/>
    <col min="3" max="4" width="10.84375" style="7"/>
    <col min="5" max="5" width="25.15234375" style="7" customWidth="1"/>
    <col min="6" max="6" width="24.3046875" style="7" customWidth="1"/>
    <col min="7" max="9" width="17.4609375" style="7" customWidth="1"/>
    <col min="10" max="10" width="32.61328125" style="7" customWidth="1"/>
    <col min="11" max="11" width="23.3046875" style="7" customWidth="1"/>
    <col min="12" max="14" width="17.4609375" style="8" customWidth="1"/>
    <col min="15" max="35" width="17.4609375" style="7" customWidth="1"/>
    <col min="36" max="16384" width="10.84375" style="7"/>
  </cols>
  <sheetData>
    <row r="1" spans="1:147" s="6" customFormat="1" ht="32" customHeight="1">
      <c r="A1" s="100" t="s">
        <v>0</v>
      </c>
      <c r="B1" s="102" t="s">
        <v>1</v>
      </c>
      <c r="C1" s="100" t="s">
        <v>2</v>
      </c>
      <c r="D1" s="100" t="s">
        <v>3</v>
      </c>
      <c r="E1" s="98" t="s">
        <v>4</v>
      </c>
      <c r="F1" s="100" t="s">
        <v>5</v>
      </c>
      <c r="G1" s="100"/>
      <c r="H1" s="100"/>
      <c r="I1" s="100"/>
      <c r="J1" s="100"/>
      <c r="K1" s="100"/>
      <c r="L1" s="105"/>
      <c r="M1" s="106" t="s">
        <v>6</v>
      </c>
      <c r="N1" s="107"/>
      <c r="O1" s="107"/>
      <c r="P1" s="107"/>
      <c r="Q1" s="107"/>
      <c r="R1" s="107"/>
      <c r="S1" s="107"/>
      <c r="T1" s="107"/>
      <c r="U1" s="108"/>
      <c r="V1" s="100" t="s">
        <v>7</v>
      </c>
      <c r="W1" s="100"/>
      <c r="X1" s="100"/>
      <c r="Y1" s="100"/>
      <c r="Z1" s="100"/>
      <c r="AA1" s="100"/>
      <c r="AB1" s="100"/>
      <c r="AC1" s="100"/>
      <c r="AD1" s="105"/>
      <c r="AE1" s="100" t="s">
        <v>8</v>
      </c>
      <c r="AF1" s="99"/>
      <c r="AG1" s="99"/>
      <c r="AH1" s="95" t="s">
        <v>9</v>
      </c>
      <c r="AI1" s="96" t="s">
        <v>10</v>
      </c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</row>
    <row r="2" spans="1:147" s="6" customFormat="1" ht="44" customHeight="1">
      <c r="A2" s="100"/>
      <c r="B2" s="103"/>
      <c r="C2" s="100"/>
      <c r="D2" s="100"/>
      <c r="E2" s="100"/>
      <c r="F2" s="100" t="s">
        <v>11</v>
      </c>
      <c r="G2" s="100"/>
      <c r="H2" s="100" t="s">
        <v>12</v>
      </c>
      <c r="I2" s="100"/>
      <c r="J2" s="98" t="s">
        <v>13</v>
      </c>
      <c r="K2" s="100"/>
      <c r="L2" s="97" t="s">
        <v>14</v>
      </c>
      <c r="M2" s="100" t="s">
        <v>15</v>
      </c>
      <c r="N2" s="100"/>
      <c r="O2" s="100" t="s">
        <v>16</v>
      </c>
      <c r="P2" s="100"/>
      <c r="Q2" s="100" t="s">
        <v>17</v>
      </c>
      <c r="R2" s="100"/>
      <c r="S2" s="100" t="s">
        <v>18</v>
      </c>
      <c r="T2" s="100"/>
      <c r="U2" s="97" t="s">
        <v>19</v>
      </c>
      <c r="V2" s="100" t="s">
        <v>20</v>
      </c>
      <c r="W2" s="100"/>
      <c r="X2" s="100" t="s">
        <v>21</v>
      </c>
      <c r="Y2" s="100"/>
      <c r="Z2" s="106" t="s">
        <v>22</v>
      </c>
      <c r="AA2" s="108"/>
      <c r="AB2" s="106" t="s">
        <v>23</v>
      </c>
      <c r="AC2" s="108"/>
      <c r="AD2" s="97" t="s">
        <v>24</v>
      </c>
      <c r="AE2" s="98" t="s">
        <v>25</v>
      </c>
      <c r="AF2" s="100" t="s">
        <v>26</v>
      </c>
      <c r="AG2" s="97" t="s">
        <v>27</v>
      </c>
      <c r="AH2" s="95"/>
      <c r="AI2" s="96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</row>
    <row r="3" spans="1:147" s="6" customFormat="1" ht="44" customHeight="1">
      <c r="A3" s="100"/>
      <c r="B3" s="104"/>
      <c r="C3" s="100"/>
      <c r="D3" s="100"/>
      <c r="E3" s="100"/>
      <c r="F3" s="9" t="s">
        <v>28</v>
      </c>
      <c r="G3" s="9" t="s">
        <v>29</v>
      </c>
      <c r="H3" s="9" t="s">
        <v>28</v>
      </c>
      <c r="I3" s="9" t="s">
        <v>29</v>
      </c>
      <c r="J3" s="10" t="s">
        <v>30</v>
      </c>
      <c r="K3" s="9" t="s">
        <v>29</v>
      </c>
      <c r="L3" s="97"/>
      <c r="M3" s="9" t="s">
        <v>28</v>
      </c>
      <c r="N3" s="9" t="s">
        <v>29</v>
      </c>
      <c r="O3" s="9" t="s">
        <v>28</v>
      </c>
      <c r="P3" s="9" t="s">
        <v>29</v>
      </c>
      <c r="Q3" s="9" t="s">
        <v>28</v>
      </c>
      <c r="R3" s="9" t="s">
        <v>29</v>
      </c>
      <c r="S3" s="9" t="s">
        <v>28</v>
      </c>
      <c r="T3" s="9" t="s">
        <v>29</v>
      </c>
      <c r="U3" s="97"/>
      <c r="V3" s="9" t="s">
        <v>28</v>
      </c>
      <c r="W3" s="9" t="s">
        <v>29</v>
      </c>
      <c r="X3" s="9" t="s">
        <v>28</v>
      </c>
      <c r="Y3" s="9" t="s">
        <v>29</v>
      </c>
      <c r="Z3" s="9" t="s">
        <v>28</v>
      </c>
      <c r="AA3" s="9" t="s">
        <v>29</v>
      </c>
      <c r="AB3" s="9" t="s">
        <v>28</v>
      </c>
      <c r="AC3" s="9" t="s">
        <v>29</v>
      </c>
      <c r="AD3" s="97"/>
      <c r="AE3" s="99"/>
      <c r="AF3" s="99"/>
      <c r="AG3" s="101"/>
      <c r="AH3" s="95"/>
      <c r="AI3" s="96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</row>
    <row r="4" spans="1:147" ht="32" customHeight="1">
      <c r="A4" s="12">
        <v>1</v>
      </c>
      <c r="B4" s="13">
        <v>2024111001003</v>
      </c>
      <c r="C4" s="14" t="s">
        <v>31</v>
      </c>
      <c r="D4" s="12" t="s">
        <v>32</v>
      </c>
      <c r="E4" s="14" t="s">
        <v>33</v>
      </c>
      <c r="F4" s="14"/>
      <c r="G4" s="14"/>
      <c r="H4" s="14"/>
      <c r="J4" s="14"/>
      <c r="K4" s="14"/>
      <c r="L4" s="15"/>
      <c r="M4" s="16"/>
      <c r="N4" s="16"/>
      <c r="O4" s="14" t="s">
        <v>34</v>
      </c>
      <c r="P4" s="14">
        <v>60</v>
      </c>
      <c r="Q4" s="17" t="s">
        <v>35</v>
      </c>
      <c r="R4" s="14">
        <v>1</v>
      </c>
      <c r="S4" s="14"/>
      <c r="T4" s="14"/>
      <c r="U4" s="18">
        <v>61</v>
      </c>
      <c r="V4" s="14"/>
      <c r="W4" s="14"/>
      <c r="X4" s="14"/>
      <c r="Y4" s="14"/>
      <c r="Z4" s="14"/>
      <c r="AA4" s="14"/>
      <c r="AB4" s="14"/>
      <c r="AC4" s="14"/>
      <c r="AD4" s="18"/>
      <c r="AE4" s="14"/>
      <c r="AF4" s="14"/>
      <c r="AG4" s="18"/>
      <c r="AH4" s="19">
        <f t="shared" ref="AH4:AH23" si="0">L4*0.2+U4*0.45+AD4*0.1+AG4*0.25</f>
        <v>27.45</v>
      </c>
      <c r="AI4" s="16" t="s">
        <v>36</v>
      </c>
    </row>
    <row r="5" spans="1:147" ht="32" customHeight="1">
      <c r="A5" s="20">
        <v>2</v>
      </c>
      <c r="B5" s="21">
        <v>2024111001007</v>
      </c>
      <c r="C5" s="21" t="s">
        <v>37</v>
      </c>
      <c r="D5" s="20" t="s">
        <v>32</v>
      </c>
      <c r="E5" s="20" t="s">
        <v>33</v>
      </c>
      <c r="F5" s="21"/>
      <c r="G5" s="21"/>
      <c r="H5" s="21"/>
      <c r="I5" s="21"/>
      <c r="J5" s="21"/>
      <c r="K5" s="21"/>
      <c r="L5" s="22"/>
      <c r="M5" s="23"/>
      <c r="N5" s="23"/>
      <c r="O5" s="21" t="s">
        <v>38</v>
      </c>
      <c r="P5" s="21">
        <v>30</v>
      </c>
      <c r="Q5" s="24" t="s">
        <v>39</v>
      </c>
      <c r="R5" s="21">
        <v>1</v>
      </c>
      <c r="S5" s="21"/>
      <c r="T5" s="21"/>
      <c r="U5" s="25">
        <v>31</v>
      </c>
      <c r="V5" s="21"/>
      <c r="W5" s="21"/>
      <c r="X5" s="21"/>
      <c r="Y5" s="21"/>
      <c r="Z5" s="24" t="s">
        <v>40</v>
      </c>
      <c r="AA5" s="21">
        <v>6</v>
      </c>
      <c r="AB5" s="21"/>
      <c r="AC5" s="21"/>
      <c r="AD5" s="25">
        <v>6</v>
      </c>
      <c r="AE5" s="21"/>
      <c r="AF5" s="21"/>
      <c r="AG5" s="25"/>
      <c r="AH5" s="26">
        <f t="shared" si="0"/>
        <v>14.55</v>
      </c>
      <c r="AI5" s="16" t="s">
        <v>36</v>
      </c>
    </row>
    <row r="6" spans="1:147" ht="32" customHeight="1">
      <c r="A6" s="12">
        <v>3</v>
      </c>
      <c r="B6" s="27">
        <v>2024111001005</v>
      </c>
      <c r="C6" s="12" t="s">
        <v>41</v>
      </c>
      <c r="D6" s="12" t="s">
        <v>32</v>
      </c>
      <c r="E6" s="12" t="s">
        <v>33</v>
      </c>
      <c r="F6" s="12"/>
      <c r="G6" s="12"/>
      <c r="H6" s="12" t="s">
        <v>42</v>
      </c>
      <c r="I6" s="12">
        <v>5</v>
      </c>
      <c r="J6" s="12"/>
      <c r="K6" s="12"/>
      <c r="L6" s="28">
        <v>5</v>
      </c>
      <c r="M6" s="12" t="s">
        <v>43</v>
      </c>
      <c r="N6" s="29">
        <v>30</v>
      </c>
      <c r="O6" s="12"/>
      <c r="P6" s="12"/>
      <c r="Q6" s="30"/>
      <c r="R6" s="12"/>
      <c r="S6" s="12"/>
      <c r="T6" s="12"/>
      <c r="U6" s="31">
        <v>30</v>
      </c>
      <c r="V6" s="12"/>
      <c r="W6" s="12"/>
      <c r="X6" s="12"/>
      <c r="Y6" s="12"/>
      <c r="Z6" s="12"/>
      <c r="AA6" s="12"/>
      <c r="AB6" s="12"/>
      <c r="AC6" s="12"/>
      <c r="AD6" s="31"/>
      <c r="AE6" s="12"/>
      <c r="AF6" s="12"/>
      <c r="AG6" s="31"/>
      <c r="AH6" s="32">
        <f t="shared" si="0"/>
        <v>14.5</v>
      </c>
      <c r="AI6" s="16" t="s">
        <v>36</v>
      </c>
    </row>
    <row r="7" spans="1:147" ht="32" customHeight="1">
      <c r="A7" s="20">
        <v>4</v>
      </c>
      <c r="B7" s="13">
        <v>2024111001008</v>
      </c>
      <c r="C7" s="14" t="s">
        <v>44</v>
      </c>
      <c r="D7" s="14" t="s">
        <v>32</v>
      </c>
      <c r="E7" s="14" t="s">
        <v>33</v>
      </c>
      <c r="F7" s="14" t="s">
        <v>45</v>
      </c>
      <c r="G7" s="14">
        <v>4</v>
      </c>
      <c r="H7" s="14"/>
      <c r="I7" s="14"/>
      <c r="J7" s="14"/>
      <c r="K7" s="14"/>
      <c r="L7" s="15">
        <v>4</v>
      </c>
      <c r="M7" s="16"/>
      <c r="N7" s="16"/>
      <c r="O7" s="17" t="s">
        <v>46</v>
      </c>
      <c r="P7" s="14">
        <v>2</v>
      </c>
      <c r="Q7" s="14"/>
      <c r="R7" s="14"/>
      <c r="S7" s="17" t="s">
        <v>47</v>
      </c>
      <c r="T7" s="14">
        <v>5</v>
      </c>
      <c r="U7" s="18">
        <v>7</v>
      </c>
      <c r="V7" s="14"/>
      <c r="W7" s="14"/>
      <c r="X7" s="14"/>
      <c r="Y7" s="14"/>
      <c r="Z7" s="14"/>
      <c r="AA7" s="14"/>
      <c r="AB7" s="14"/>
      <c r="AC7" s="14"/>
      <c r="AD7" s="18"/>
      <c r="AE7" s="14"/>
      <c r="AF7" s="14"/>
      <c r="AG7" s="18"/>
      <c r="AH7" s="19">
        <f t="shared" si="0"/>
        <v>3.95</v>
      </c>
      <c r="AI7" s="16" t="s">
        <v>48</v>
      </c>
    </row>
    <row r="8" spans="1:147" ht="32" customHeight="1">
      <c r="A8" s="12">
        <v>5</v>
      </c>
      <c r="B8" s="27">
        <v>2024111001019</v>
      </c>
      <c r="C8" s="12" t="s">
        <v>49</v>
      </c>
      <c r="D8" s="12" t="s">
        <v>32</v>
      </c>
      <c r="E8" s="14" t="s">
        <v>33</v>
      </c>
      <c r="F8" s="12"/>
      <c r="G8" s="12"/>
      <c r="H8" s="12"/>
      <c r="I8" s="12"/>
      <c r="J8" s="30" t="s">
        <v>50</v>
      </c>
      <c r="K8" s="12">
        <v>4</v>
      </c>
      <c r="L8" s="28">
        <v>4</v>
      </c>
      <c r="M8" s="29"/>
      <c r="N8" s="29"/>
      <c r="O8" s="30" t="s">
        <v>51</v>
      </c>
      <c r="P8" s="12">
        <v>2</v>
      </c>
      <c r="Q8" s="30" t="s">
        <v>52</v>
      </c>
      <c r="R8" s="12">
        <v>0.75</v>
      </c>
      <c r="S8" s="12"/>
      <c r="T8" s="12"/>
      <c r="U8" s="31">
        <v>2.75</v>
      </c>
      <c r="V8" s="30"/>
      <c r="W8" s="12"/>
      <c r="X8" s="12"/>
      <c r="Y8" s="12"/>
      <c r="Z8" s="12"/>
      <c r="AA8" s="12"/>
      <c r="AB8" s="12"/>
      <c r="AC8" s="12"/>
      <c r="AD8" s="31"/>
      <c r="AE8" s="12"/>
      <c r="AF8" s="12"/>
      <c r="AG8" s="31"/>
      <c r="AH8" s="19">
        <f t="shared" si="0"/>
        <v>2.0375000000000001</v>
      </c>
      <c r="AI8" s="16" t="s">
        <v>48</v>
      </c>
    </row>
    <row r="9" spans="1:147" ht="32" customHeight="1">
      <c r="A9" s="20">
        <v>6</v>
      </c>
      <c r="B9" s="33">
        <v>2024111001018</v>
      </c>
      <c r="C9" s="34" t="s">
        <v>53</v>
      </c>
      <c r="D9" s="14" t="s">
        <v>32</v>
      </c>
      <c r="E9" s="14" t="s">
        <v>33</v>
      </c>
      <c r="F9" s="34"/>
      <c r="G9" s="34"/>
      <c r="H9" s="34"/>
      <c r="I9" s="34"/>
      <c r="J9" s="34"/>
      <c r="K9" s="34"/>
      <c r="L9" s="35"/>
      <c r="M9" s="36"/>
      <c r="N9" s="36"/>
      <c r="O9" s="37" t="s">
        <v>54</v>
      </c>
      <c r="P9" s="36">
        <v>1.5</v>
      </c>
      <c r="Q9" s="17" t="s">
        <v>55</v>
      </c>
      <c r="R9" s="34">
        <v>0.5</v>
      </c>
      <c r="S9" s="34"/>
      <c r="T9" s="34"/>
      <c r="U9" s="38">
        <v>2</v>
      </c>
      <c r="V9" s="34"/>
      <c r="W9" s="34"/>
      <c r="X9" s="34"/>
      <c r="Y9" s="34"/>
      <c r="Z9" s="34"/>
      <c r="AA9" s="34"/>
      <c r="AB9" s="34"/>
      <c r="AC9" s="34"/>
      <c r="AD9" s="38"/>
      <c r="AE9" s="34"/>
      <c r="AF9" s="34"/>
      <c r="AG9" s="38"/>
      <c r="AH9" s="19">
        <f t="shared" si="0"/>
        <v>0.9</v>
      </c>
      <c r="AI9" s="16" t="s">
        <v>48</v>
      </c>
    </row>
    <row r="10" spans="1:147" ht="32" customHeight="1">
      <c r="A10" s="12">
        <v>7</v>
      </c>
      <c r="B10" s="13">
        <v>2024111001014</v>
      </c>
      <c r="C10" s="14" t="s">
        <v>56</v>
      </c>
      <c r="D10" s="12" t="s">
        <v>32</v>
      </c>
      <c r="E10" s="14" t="s">
        <v>33</v>
      </c>
      <c r="F10" s="14"/>
      <c r="G10" s="14"/>
      <c r="H10" s="14"/>
      <c r="I10" s="14"/>
      <c r="J10" s="14"/>
      <c r="K10" s="14"/>
      <c r="L10" s="15"/>
      <c r="M10" s="16"/>
      <c r="N10" s="16"/>
      <c r="O10" s="17" t="s">
        <v>57</v>
      </c>
      <c r="P10" s="14">
        <v>1</v>
      </c>
      <c r="Q10" s="14"/>
      <c r="R10" s="14"/>
      <c r="S10" s="14"/>
      <c r="T10" s="14"/>
      <c r="U10" s="18">
        <v>1</v>
      </c>
      <c r="V10" s="14"/>
      <c r="W10" s="14"/>
      <c r="X10" s="14"/>
      <c r="Y10" s="14"/>
      <c r="Z10" s="14"/>
      <c r="AA10" s="14"/>
      <c r="AB10" s="14"/>
      <c r="AC10" s="14"/>
      <c r="AD10" s="18"/>
      <c r="AE10" s="14"/>
      <c r="AF10" s="14"/>
      <c r="AG10" s="18"/>
      <c r="AH10" s="19">
        <f t="shared" si="0"/>
        <v>0.45</v>
      </c>
      <c r="AI10" s="16" t="s">
        <v>48</v>
      </c>
    </row>
    <row r="11" spans="1:147" ht="32" customHeight="1">
      <c r="A11" s="20">
        <v>8</v>
      </c>
      <c r="B11" s="13">
        <v>2024111001006</v>
      </c>
      <c r="C11" s="14" t="s">
        <v>58</v>
      </c>
      <c r="D11" s="14" t="s">
        <v>32</v>
      </c>
      <c r="E11" s="14" t="s">
        <v>33</v>
      </c>
      <c r="F11" s="14" t="s">
        <v>59</v>
      </c>
      <c r="G11" s="14">
        <v>7</v>
      </c>
      <c r="H11" s="14" t="s">
        <v>60</v>
      </c>
      <c r="I11" s="14">
        <v>5</v>
      </c>
      <c r="J11" s="14"/>
      <c r="K11" s="14"/>
      <c r="L11" s="15">
        <v>12</v>
      </c>
      <c r="M11" s="16"/>
      <c r="N11" s="16"/>
      <c r="O11" s="14"/>
      <c r="P11" s="14"/>
      <c r="Q11" s="17" t="s">
        <v>55</v>
      </c>
      <c r="R11" s="14">
        <v>0.5</v>
      </c>
      <c r="S11" s="14"/>
      <c r="T11" s="14"/>
      <c r="U11" s="18">
        <v>0.5</v>
      </c>
      <c r="V11" s="14"/>
      <c r="W11" s="14"/>
      <c r="X11" s="14"/>
      <c r="Y11" s="14"/>
      <c r="Z11" s="14" t="s">
        <v>61</v>
      </c>
      <c r="AA11" s="14">
        <v>3</v>
      </c>
      <c r="AB11" s="14"/>
      <c r="AC11" s="14"/>
      <c r="AD11" s="18">
        <v>3</v>
      </c>
      <c r="AE11" s="14"/>
      <c r="AF11" s="14"/>
      <c r="AG11" s="18"/>
      <c r="AH11" s="19">
        <f t="shared" si="0"/>
        <v>2.9249999999999998</v>
      </c>
      <c r="AI11" s="16" t="s">
        <v>62</v>
      </c>
    </row>
    <row r="12" spans="1:147" ht="32" customHeight="1">
      <c r="A12" s="12">
        <v>9</v>
      </c>
      <c r="B12" s="13">
        <v>2024111001002</v>
      </c>
      <c r="C12" s="14" t="s">
        <v>63</v>
      </c>
      <c r="D12" s="12" t="s">
        <v>32</v>
      </c>
      <c r="E12" s="14" t="s">
        <v>33</v>
      </c>
      <c r="F12" s="14" t="s">
        <v>64</v>
      </c>
      <c r="G12" s="14">
        <v>5</v>
      </c>
      <c r="H12" s="14"/>
      <c r="I12" s="14"/>
      <c r="J12" s="14"/>
      <c r="K12" s="14"/>
      <c r="L12" s="15">
        <v>5</v>
      </c>
      <c r="M12" s="16"/>
      <c r="N12" s="16"/>
      <c r="O12" s="14"/>
      <c r="P12" s="14"/>
      <c r="Q12" s="14"/>
      <c r="R12" s="14"/>
      <c r="S12" s="14"/>
      <c r="T12" s="14"/>
      <c r="U12" s="18"/>
      <c r="V12" s="14"/>
      <c r="W12" s="14"/>
      <c r="X12" s="14"/>
      <c r="Y12" s="14"/>
      <c r="Z12" s="14" t="s">
        <v>65</v>
      </c>
      <c r="AA12" s="14">
        <v>3</v>
      </c>
      <c r="AB12" s="14"/>
      <c r="AC12" s="14"/>
      <c r="AD12" s="18">
        <v>3</v>
      </c>
      <c r="AE12" s="14"/>
      <c r="AF12" s="14"/>
      <c r="AG12" s="18"/>
      <c r="AH12" s="19">
        <f t="shared" si="0"/>
        <v>1.3</v>
      </c>
      <c r="AI12" s="16" t="s">
        <v>62</v>
      </c>
    </row>
    <row r="13" spans="1:147" ht="32" customHeight="1">
      <c r="A13" s="20">
        <v>10</v>
      </c>
      <c r="B13" s="33">
        <v>2024111001015</v>
      </c>
      <c r="C13" s="34" t="s">
        <v>66</v>
      </c>
      <c r="D13" s="14" t="s">
        <v>32</v>
      </c>
      <c r="E13" s="14" t="s">
        <v>33</v>
      </c>
      <c r="F13" s="34" t="s">
        <v>67</v>
      </c>
      <c r="G13" s="34">
        <v>6</v>
      </c>
      <c r="H13" s="34"/>
      <c r="I13" s="34"/>
      <c r="J13" s="34"/>
      <c r="K13" s="34"/>
      <c r="L13" s="35">
        <v>6</v>
      </c>
      <c r="M13" s="36"/>
      <c r="N13" s="36"/>
      <c r="O13" s="34"/>
      <c r="P13" s="34"/>
      <c r="Q13" s="34"/>
      <c r="R13" s="34"/>
      <c r="S13" s="34"/>
      <c r="T13" s="34"/>
      <c r="U13" s="38"/>
      <c r="V13" s="34"/>
      <c r="W13" s="34"/>
      <c r="X13" s="34"/>
      <c r="Y13" s="34"/>
      <c r="Z13" s="34"/>
      <c r="AA13" s="34"/>
      <c r="AB13" s="34"/>
      <c r="AC13" s="34"/>
      <c r="AD13" s="38"/>
      <c r="AE13" s="34"/>
      <c r="AF13" s="34"/>
      <c r="AG13" s="38"/>
      <c r="AH13" s="19">
        <f t="shared" si="0"/>
        <v>1.2</v>
      </c>
      <c r="AI13" s="16" t="s">
        <v>62</v>
      </c>
    </row>
    <row r="14" spans="1:147" ht="32" customHeight="1">
      <c r="A14" s="12">
        <v>11</v>
      </c>
      <c r="B14" s="13">
        <v>2024111001001</v>
      </c>
      <c r="C14" s="14" t="s">
        <v>68</v>
      </c>
      <c r="D14" s="12" t="s">
        <v>32</v>
      </c>
      <c r="E14" s="14" t="s">
        <v>33</v>
      </c>
      <c r="F14" s="14"/>
      <c r="G14" s="14"/>
      <c r="H14" s="14"/>
      <c r="I14" s="14"/>
      <c r="J14" s="14"/>
      <c r="K14" s="14"/>
      <c r="L14" s="15"/>
      <c r="M14" s="16"/>
      <c r="N14" s="16"/>
      <c r="O14" s="14"/>
      <c r="P14" s="14"/>
      <c r="Q14" s="14"/>
      <c r="R14" s="14"/>
      <c r="S14" s="14"/>
      <c r="T14" s="14"/>
      <c r="U14" s="18"/>
      <c r="V14" s="14"/>
      <c r="W14" s="14"/>
      <c r="X14" s="14"/>
      <c r="Y14" s="14"/>
      <c r="Z14" s="17" t="s">
        <v>69</v>
      </c>
      <c r="AA14" s="14">
        <v>6</v>
      </c>
      <c r="AB14" s="14"/>
      <c r="AC14" s="14"/>
      <c r="AD14" s="18">
        <v>6</v>
      </c>
      <c r="AE14" s="14"/>
      <c r="AF14" s="14"/>
      <c r="AG14" s="18"/>
      <c r="AH14" s="19">
        <f t="shared" si="0"/>
        <v>0.6</v>
      </c>
      <c r="AI14" s="16" t="s">
        <v>62</v>
      </c>
    </row>
    <row r="15" spans="1:147" ht="32" customHeight="1">
      <c r="A15" s="20">
        <v>12</v>
      </c>
      <c r="B15" s="13">
        <v>2024111001004</v>
      </c>
      <c r="C15" s="14" t="s">
        <v>70</v>
      </c>
      <c r="D15" s="14" t="s">
        <v>32</v>
      </c>
      <c r="E15" s="14" t="s">
        <v>33</v>
      </c>
      <c r="F15" s="14"/>
      <c r="G15" s="14"/>
      <c r="H15" s="14"/>
      <c r="I15" s="14"/>
      <c r="J15" s="14"/>
      <c r="K15" s="14"/>
      <c r="L15" s="15"/>
      <c r="M15" s="16"/>
      <c r="N15" s="16"/>
      <c r="O15" s="14"/>
      <c r="P15" s="14"/>
      <c r="Q15" s="17" t="s">
        <v>55</v>
      </c>
      <c r="R15" s="14">
        <v>0.5</v>
      </c>
      <c r="S15" s="14"/>
      <c r="T15" s="14"/>
      <c r="U15" s="18">
        <v>0.5</v>
      </c>
      <c r="V15" s="14"/>
      <c r="W15" s="14"/>
      <c r="X15" s="14"/>
      <c r="Y15" s="14"/>
      <c r="Z15" s="14" t="s">
        <v>71</v>
      </c>
      <c r="AA15" s="14">
        <v>3</v>
      </c>
      <c r="AB15" s="14"/>
      <c r="AC15" s="14"/>
      <c r="AD15" s="18">
        <v>3</v>
      </c>
      <c r="AE15" s="14"/>
      <c r="AF15" s="14"/>
      <c r="AG15" s="18"/>
      <c r="AH15" s="19">
        <f t="shared" si="0"/>
        <v>0.52500000000000002</v>
      </c>
      <c r="AI15" s="16" t="s">
        <v>62</v>
      </c>
    </row>
    <row r="16" spans="1:147" ht="32" customHeight="1">
      <c r="A16" s="12">
        <v>13</v>
      </c>
      <c r="B16" s="13">
        <v>2024111001017</v>
      </c>
      <c r="C16" s="14" t="s">
        <v>72</v>
      </c>
      <c r="D16" s="12" t="s">
        <v>32</v>
      </c>
      <c r="E16" s="14" t="s">
        <v>33</v>
      </c>
      <c r="F16" s="14"/>
      <c r="G16" s="14"/>
      <c r="H16" s="14"/>
      <c r="I16" s="14"/>
      <c r="J16" s="17" t="s">
        <v>73</v>
      </c>
      <c r="K16" s="14">
        <v>1.5</v>
      </c>
      <c r="L16" s="15">
        <v>1.5</v>
      </c>
      <c r="M16" s="16"/>
      <c r="N16" s="16"/>
      <c r="O16" s="14"/>
      <c r="P16" s="14"/>
      <c r="Q16" s="14"/>
      <c r="R16" s="14"/>
      <c r="S16" s="14"/>
      <c r="T16" s="14"/>
      <c r="U16" s="18"/>
      <c r="V16" s="17"/>
      <c r="W16" s="14"/>
      <c r="X16" s="14"/>
      <c r="Y16" s="14"/>
      <c r="Z16" s="14"/>
      <c r="AA16" s="14"/>
      <c r="AB16" s="14"/>
      <c r="AC16" s="14"/>
      <c r="AD16" s="18"/>
      <c r="AE16" s="14"/>
      <c r="AF16" s="14"/>
      <c r="AG16" s="18"/>
      <c r="AH16" s="19">
        <f t="shared" si="0"/>
        <v>0.3</v>
      </c>
      <c r="AI16" s="16" t="s">
        <v>62</v>
      </c>
    </row>
    <row r="17" spans="1:35" ht="32" customHeight="1">
      <c r="A17" s="20">
        <v>14</v>
      </c>
      <c r="B17" s="13">
        <v>2024111001012</v>
      </c>
      <c r="C17" s="14" t="s">
        <v>74</v>
      </c>
      <c r="D17" s="14" t="s">
        <v>32</v>
      </c>
      <c r="E17" s="14" t="s">
        <v>33</v>
      </c>
      <c r="F17" s="14"/>
      <c r="G17" s="14"/>
      <c r="H17" s="14"/>
      <c r="I17" s="14"/>
      <c r="J17" s="14"/>
      <c r="K17" s="14"/>
      <c r="L17" s="15"/>
      <c r="M17" s="16"/>
      <c r="N17" s="16"/>
      <c r="O17" s="14"/>
      <c r="P17" s="14"/>
      <c r="Q17" s="17" t="s">
        <v>55</v>
      </c>
      <c r="R17" s="14">
        <v>0.5</v>
      </c>
      <c r="S17" s="14"/>
      <c r="T17" s="14"/>
      <c r="U17" s="18">
        <v>0.5</v>
      </c>
      <c r="V17" s="14"/>
      <c r="W17" s="14"/>
      <c r="X17" s="14"/>
      <c r="Y17" s="14"/>
      <c r="Z17" s="14"/>
      <c r="AA17" s="14"/>
      <c r="AB17" s="14"/>
      <c r="AC17" s="14"/>
      <c r="AD17" s="18"/>
      <c r="AE17" s="14"/>
      <c r="AF17" s="14"/>
      <c r="AG17" s="18"/>
      <c r="AH17" s="19">
        <f t="shared" si="0"/>
        <v>0.22500000000000001</v>
      </c>
      <c r="AI17" s="16" t="s">
        <v>62</v>
      </c>
    </row>
    <row r="18" spans="1:35" ht="32" customHeight="1">
      <c r="A18" s="12">
        <v>15</v>
      </c>
      <c r="B18" s="13">
        <v>2024111001013</v>
      </c>
      <c r="C18" s="14" t="s">
        <v>75</v>
      </c>
      <c r="D18" s="12" t="s">
        <v>32</v>
      </c>
      <c r="E18" s="14" t="s">
        <v>33</v>
      </c>
      <c r="F18" s="14"/>
      <c r="G18" s="14"/>
      <c r="H18" s="14"/>
      <c r="I18" s="14"/>
      <c r="J18" s="14"/>
      <c r="K18" s="14"/>
      <c r="L18" s="15"/>
      <c r="M18" s="16"/>
      <c r="N18" s="16"/>
      <c r="O18" s="14"/>
      <c r="P18" s="14"/>
      <c r="Q18" s="17" t="s">
        <v>55</v>
      </c>
      <c r="R18" s="14">
        <v>0.5</v>
      </c>
      <c r="S18" s="14"/>
      <c r="T18" s="14"/>
      <c r="U18" s="18">
        <v>0.5</v>
      </c>
      <c r="V18" s="14"/>
      <c r="W18" s="14"/>
      <c r="X18" s="14"/>
      <c r="Y18" s="14"/>
      <c r="Z18" s="14"/>
      <c r="AA18" s="14"/>
      <c r="AB18" s="14"/>
      <c r="AC18" s="14"/>
      <c r="AD18" s="18"/>
      <c r="AE18" s="14"/>
      <c r="AF18" s="14"/>
      <c r="AG18" s="18"/>
      <c r="AH18" s="19">
        <f t="shared" si="0"/>
        <v>0.22500000000000001</v>
      </c>
      <c r="AI18" s="16" t="s">
        <v>62</v>
      </c>
    </row>
    <row r="19" spans="1:35" ht="32" customHeight="1">
      <c r="A19" s="20">
        <v>16</v>
      </c>
      <c r="B19" s="13">
        <v>2024111001016</v>
      </c>
      <c r="C19" s="14" t="s">
        <v>76</v>
      </c>
      <c r="D19" s="14" t="s">
        <v>32</v>
      </c>
      <c r="E19" s="14" t="s">
        <v>33</v>
      </c>
      <c r="F19" s="14"/>
      <c r="G19" s="14"/>
      <c r="H19" s="14"/>
      <c r="I19" s="14"/>
      <c r="J19" s="14"/>
      <c r="K19" s="14"/>
      <c r="L19" s="15"/>
      <c r="M19" s="16"/>
      <c r="N19" s="16"/>
      <c r="O19" s="14"/>
      <c r="P19" s="14"/>
      <c r="Q19" s="17" t="s">
        <v>55</v>
      </c>
      <c r="R19" s="14">
        <v>0.5</v>
      </c>
      <c r="S19" s="14"/>
      <c r="T19" s="14"/>
      <c r="U19" s="18">
        <v>0.5</v>
      </c>
      <c r="V19" s="14"/>
      <c r="W19" s="14"/>
      <c r="X19" s="14"/>
      <c r="Y19" s="14"/>
      <c r="Z19" s="14"/>
      <c r="AA19" s="14"/>
      <c r="AB19" s="14"/>
      <c r="AC19" s="14"/>
      <c r="AD19" s="18"/>
      <c r="AE19" s="14"/>
      <c r="AF19" s="14"/>
      <c r="AG19" s="18"/>
      <c r="AH19" s="19">
        <f t="shared" si="0"/>
        <v>0.22500000000000001</v>
      </c>
      <c r="AI19" s="16" t="s">
        <v>62</v>
      </c>
    </row>
    <row r="20" spans="1:35" ht="32" customHeight="1">
      <c r="A20" s="12">
        <v>17</v>
      </c>
      <c r="B20" s="13">
        <v>2024111001020</v>
      </c>
      <c r="C20" s="14" t="s">
        <v>77</v>
      </c>
      <c r="D20" s="12" t="s">
        <v>32</v>
      </c>
      <c r="E20" s="14" t="s">
        <v>33</v>
      </c>
      <c r="F20" s="14"/>
      <c r="G20" s="14"/>
      <c r="H20" s="14"/>
      <c r="I20" s="14"/>
      <c r="J20" s="14"/>
      <c r="K20" s="14"/>
      <c r="L20" s="15"/>
      <c r="M20" s="16"/>
      <c r="N20" s="16"/>
      <c r="O20" s="14"/>
      <c r="P20" s="14"/>
      <c r="Q20" s="17" t="s">
        <v>78</v>
      </c>
      <c r="R20" s="14">
        <v>0.5</v>
      </c>
      <c r="S20" s="14"/>
      <c r="T20" s="14"/>
      <c r="U20" s="18">
        <v>0.5</v>
      </c>
      <c r="V20" s="14"/>
      <c r="W20" s="14"/>
      <c r="X20" s="14"/>
      <c r="Y20" s="14"/>
      <c r="Z20" s="14"/>
      <c r="AA20" s="14"/>
      <c r="AB20" s="14"/>
      <c r="AC20" s="14"/>
      <c r="AD20" s="18"/>
      <c r="AE20" s="14"/>
      <c r="AF20" s="14"/>
      <c r="AG20" s="18"/>
      <c r="AH20" s="19">
        <f t="shared" si="0"/>
        <v>0.22500000000000001</v>
      </c>
      <c r="AI20" s="16" t="s">
        <v>62</v>
      </c>
    </row>
    <row r="21" spans="1:35" ht="32" customHeight="1">
      <c r="A21" s="20">
        <v>18</v>
      </c>
      <c r="B21" s="13">
        <v>2024111001009</v>
      </c>
      <c r="C21" s="14" t="s">
        <v>79</v>
      </c>
      <c r="D21" s="14" t="s">
        <v>32</v>
      </c>
      <c r="E21" s="14" t="s">
        <v>33</v>
      </c>
      <c r="F21" s="14"/>
      <c r="G21" s="14"/>
      <c r="H21" s="14"/>
      <c r="I21" s="14"/>
      <c r="J21" s="14"/>
      <c r="K21" s="14"/>
      <c r="L21" s="15"/>
      <c r="M21" s="16"/>
      <c r="N21" s="16"/>
      <c r="O21" s="14"/>
      <c r="P21" s="14"/>
      <c r="Q21" s="14"/>
      <c r="R21" s="14"/>
      <c r="S21" s="14"/>
      <c r="T21" s="14"/>
      <c r="U21" s="18"/>
      <c r="V21" s="14"/>
      <c r="W21" s="14"/>
      <c r="X21" s="14"/>
      <c r="Y21" s="14"/>
      <c r="Z21" s="14"/>
      <c r="AA21" s="14"/>
      <c r="AB21" s="14"/>
      <c r="AC21" s="14"/>
      <c r="AD21" s="18"/>
      <c r="AE21" s="14"/>
      <c r="AF21" s="14"/>
      <c r="AG21" s="18"/>
      <c r="AH21" s="19">
        <f t="shared" si="0"/>
        <v>0</v>
      </c>
      <c r="AI21" s="16" t="s">
        <v>62</v>
      </c>
    </row>
    <row r="22" spans="1:35" ht="32" customHeight="1">
      <c r="A22" s="12">
        <v>19</v>
      </c>
      <c r="B22" s="13">
        <v>2024111001010</v>
      </c>
      <c r="C22" s="14" t="s">
        <v>80</v>
      </c>
      <c r="D22" s="12" t="s">
        <v>32</v>
      </c>
      <c r="E22" s="14" t="s">
        <v>33</v>
      </c>
      <c r="F22" s="14"/>
      <c r="G22" s="14"/>
      <c r="H22" s="14"/>
      <c r="I22" s="14"/>
      <c r="J22" s="14"/>
      <c r="K22" s="14"/>
      <c r="L22" s="15"/>
      <c r="M22" s="16"/>
      <c r="N22" s="16"/>
      <c r="O22" s="14"/>
      <c r="P22" s="14"/>
      <c r="Q22" s="14"/>
      <c r="R22" s="14"/>
      <c r="S22" s="14"/>
      <c r="T22" s="14"/>
      <c r="U22" s="18"/>
      <c r="V22" s="14"/>
      <c r="W22" s="14"/>
      <c r="X22" s="14"/>
      <c r="Y22" s="14"/>
      <c r="Z22" s="14"/>
      <c r="AA22" s="14"/>
      <c r="AB22" s="14"/>
      <c r="AC22" s="14"/>
      <c r="AD22" s="18"/>
      <c r="AE22" s="14"/>
      <c r="AF22" s="14"/>
      <c r="AG22" s="18"/>
      <c r="AH22" s="19">
        <f t="shared" si="0"/>
        <v>0</v>
      </c>
      <c r="AI22" s="16" t="s">
        <v>62</v>
      </c>
    </row>
    <row r="23" spans="1:35" ht="32" customHeight="1">
      <c r="A23" s="20">
        <v>20</v>
      </c>
      <c r="B23" s="13">
        <v>2024111001011</v>
      </c>
      <c r="C23" s="14" t="s">
        <v>81</v>
      </c>
      <c r="D23" s="14" t="s">
        <v>32</v>
      </c>
      <c r="E23" s="14" t="s">
        <v>33</v>
      </c>
      <c r="F23" s="14"/>
      <c r="G23" s="14"/>
      <c r="H23" s="14"/>
      <c r="I23" s="14"/>
      <c r="J23" s="14"/>
      <c r="K23" s="14"/>
      <c r="L23" s="15"/>
      <c r="M23" s="16"/>
      <c r="N23" s="16"/>
      <c r="O23" s="14"/>
      <c r="P23" s="14"/>
      <c r="Q23" s="14"/>
      <c r="R23" s="14"/>
      <c r="S23" s="14"/>
      <c r="T23" s="14"/>
      <c r="U23" s="18"/>
      <c r="V23" s="14"/>
      <c r="W23" s="14"/>
      <c r="X23" s="14"/>
      <c r="Y23" s="14"/>
      <c r="Z23" s="14"/>
      <c r="AA23" s="14"/>
      <c r="AB23" s="14"/>
      <c r="AC23" s="14"/>
      <c r="AD23" s="18"/>
      <c r="AE23" s="14"/>
      <c r="AF23" s="14"/>
      <c r="AG23" s="18"/>
      <c r="AH23" s="19">
        <f t="shared" si="0"/>
        <v>0</v>
      </c>
      <c r="AI23" s="16" t="s">
        <v>62</v>
      </c>
    </row>
  </sheetData>
  <autoFilter ref="AI1:AI26" xr:uid="{00000000-0009-0000-0000-000000000000}"/>
  <sortState xmlns:xlrd2="http://schemas.microsoft.com/office/spreadsheetml/2017/richdata2" ref="A4:EQ23">
    <sortCondition ref="AI4:AI23"/>
    <sortCondition descending="1" ref="AH4:AH23"/>
  </sortState>
  <mergeCells count="28">
    <mergeCell ref="F1:L1"/>
    <mergeCell ref="M1:U1"/>
    <mergeCell ref="V1:AD1"/>
    <mergeCell ref="AE1:AG1"/>
    <mergeCell ref="F2:G2"/>
    <mergeCell ref="H2:I2"/>
    <mergeCell ref="J2:K2"/>
    <mergeCell ref="M2:N2"/>
    <mergeCell ref="O2:P2"/>
    <mergeCell ref="Q2:R2"/>
    <mergeCell ref="S2:T2"/>
    <mergeCell ref="V2:W2"/>
    <mergeCell ref="X2:Y2"/>
    <mergeCell ref="Z2:AA2"/>
    <mergeCell ref="AB2:AC2"/>
    <mergeCell ref="L2:L3"/>
    <mergeCell ref="A1:A3"/>
    <mergeCell ref="B1:B3"/>
    <mergeCell ref="C1:C3"/>
    <mergeCell ref="D1:D3"/>
    <mergeCell ref="E1:E3"/>
    <mergeCell ref="AH1:AH3"/>
    <mergeCell ref="AI1:AI3"/>
    <mergeCell ref="U2:U3"/>
    <mergeCell ref="AD2:AD3"/>
    <mergeCell ref="AE2:AE3"/>
    <mergeCell ref="AF2:AF3"/>
    <mergeCell ref="AG2:AG3"/>
  </mergeCells>
  <phoneticPr fontId="11" type="noConversion"/>
  <pageMargins left="0.7" right="0.7" top="0.75" bottom="0.75" header="0.3" footer="0.3"/>
  <pageSetup paperSize="9" orientation="portrait"/>
  <ignoredErrors>
    <ignoredError sqref="A1:A3 AJ1:EQ3 C1:AH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"/>
  <sheetViews>
    <sheetView workbookViewId="0">
      <selection activeCell="A2" sqref="A2"/>
    </sheetView>
  </sheetViews>
  <sheetFormatPr defaultColWidth="8.921875" defaultRowHeight="15.5"/>
  <cols>
    <col min="2" max="2" width="13.765625" customWidth="1"/>
    <col min="3" max="3" width="8.3828125" customWidth="1"/>
    <col min="4" max="4" width="17.3046875" customWidth="1"/>
    <col min="5" max="5" width="18.23046875" customWidth="1"/>
    <col min="6" max="6" width="18.07421875" customWidth="1"/>
    <col min="7" max="7" width="18.3046875" customWidth="1"/>
    <col min="8" max="8" width="18.15234375" customWidth="1"/>
    <col min="9" max="9" width="17.84375" customWidth="1"/>
  </cols>
  <sheetData>
    <row r="1" spans="1:9" ht="50" customHeight="1">
      <c r="A1" s="1" t="s">
        <v>0</v>
      </c>
      <c r="B1" s="1" t="s">
        <v>82</v>
      </c>
      <c r="C1" s="1" t="s">
        <v>83</v>
      </c>
      <c r="D1" s="2" t="s">
        <v>84</v>
      </c>
      <c r="E1" s="2" t="s">
        <v>85</v>
      </c>
      <c r="F1" s="2" t="s">
        <v>86</v>
      </c>
      <c r="G1" s="2" t="s">
        <v>87</v>
      </c>
      <c r="H1" s="2" t="s">
        <v>88</v>
      </c>
      <c r="I1" s="2" t="s">
        <v>89</v>
      </c>
    </row>
    <row r="2" spans="1:9" ht="27" customHeight="1">
      <c r="A2" s="3">
        <v>1</v>
      </c>
      <c r="B2" s="3" t="s">
        <v>33</v>
      </c>
      <c r="C2" s="3">
        <v>20</v>
      </c>
      <c r="D2" s="4">
        <v>3</v>
      </c>
      <c r="E2" s="5">
        <v>3</v>
      </c>
      <c r="F2" s="4">
        <v>6</v>
      </c>
      <c r="G2" s="5">
        <v>4</v>
      </c>
      <c r="H2" s="4">
        <v>11</v>
      </c>
      <c r="I2" s="5">
        <v>13</v>
      </c>
    </row>
  </sheetData>
  <phoneticPr fontId="1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A124A-90C3-467F-A63D-0DF0E41B520A}">
  <dimension ref="A1:EQ19"/>
  <sheetViews>
    <sheetView workbookViewId="0">
      <selection activeCell="B5" sqref="B5"/>
    </sheetView>
  </sheetViews>
  <sheetFormatPr defaultColWidth="10.84375" defaultRowHeight="15"/>
  <cols>
    <col min="1" max="1" width="7.3828125" style="7" customWidth="1"/>
    <col min="2" max="2" width="24.61328125" style="7" customWidth="1"/>
    <col min="3" max="4" width="10.84375" style="7"/>
    <col min="5" max="5" width="25.07421875" style="7" customWidth="1"/>
    <col min="6" max="9" width="17.4609375" style="7" customWidth="1"/>
    <col min="10" max="10" width="32.61328125" style="7" customWidth="1"/>
    <col min="11" max="11" width="23.23046875" style="7" customWidth="1"/>
    <col min="12" max="14" width="17.4609375" style="8" customWidth="1"/>
    <col min="15" max="15" width="25.61328125" style="7" customWidth="1"/>
    <col min="16" max="35" width="17.4609375" style="7" customWidth="1"/>
    <col min="36" max="16384" width="10.84375" style="7"/>
  </cols>
  <sheetData>
    <row r="1" spans="1:147" s="6" customFormat="1" ht="17.5">
      <c r="A1" s="100" t="s">
        <v>0</v>
      </c>
      <c r="B1" s="102" t="s">
        <v>1</v>
      </c>
      <c r="C1" s="100" t="s">
        <v>2</v>
      </c>
      <c r="D1" s="100" t="s">
        <v>3</v>
      </c>
      <c r="E1" s="98" t="s">
        <v>4</v>
      </c>
      <c r="F1" s="100" t="s">
        <v>5</v>
      </c>
      <c r="G1" s="100"/>
      <c r="H1" s="100"/>
      <c r="I1" s="100"/>
      <c r="J1" s="100"/>
      <c r="K1" s="100"/>
      <c r="L1" s="105"/>
      <c r="M1" s="106" t="s">
        <v>6</v>
      </c>
      <c r="N1" s="107"/>
      <c r="O1" s="107"/>
      <c r="P1" s="107"/>
      <c r="Q1" s="107"/>
      <c r="R1" s="107"/>
      <c r="S1" s="107"/>
      <c r="T1" s="107"/>
      <c r="U1" s="108"/>
      <c r="V1" s="100" t="s">
        <v>7</v>
      </c>
      <c r="W1" s="100"/>
      <c r="X1" s="100"/>
      <c r="Y1" s="100"/>
      <c r="Z1" s="100"/>
      <c r="AA1" s="100"/>
      <c r="AB1" s="100"/>
      <c r="AC1" s="100"/>
      <c r="AD1" s="105"/>
      <c r="AE1" s="100" t="s">
        <v>8</v>
      </c>
      <c r="AF1" s="99"/>
      <c r="AG1" s="99"/>
      <c r="AH1" s="109" t="s">
        <v>9</v>
      </c>
      <c r="AI1" s="100" t="s">
        <v>90</v>
      </c>
      <c r="AJ1" s="110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</row>
    <row r="2" spans="1:147" s="6" customFormat="1" ht="17.5">
      <c r="A2" s="100"/>
      <c r="B2" s="103"/>
      <c r="C2" s="100"/>
      <c r="D2" s="100"/>
      <c r="E2" s="100"/>
      <c r="F2" s="100" t="s">
        <v>11</v>
      </c>
      <c r="G2" s="100"/>
      <c r="H2" s="100" t="s">
        <v>12</v>
      </c>
      <c r="I2" s="100"/>
      <c r="J2" s="98" t="s">
        <v>13</v>
      </c>
      <c r="K2" s="100"/>
      <c r="L2" s="97" t="s">
        <v>14</v>
      </c>
      <c r="M2" s="100" t="s">
        <v>15</v>
      </c>
      <c r="N2" s="100"/>
      <c r="O2" s="100" t="s">
        <v>16</v>
      </c>
      <c r="P2" s="100"/>
      <c r="Q2" s="100" t="s">
        <v>17</v>
      </c>
      <c r="R2" s="100"/>
      <c r="S2" s="100" t="s">
        <v>18</v>
      </c>
      <c r="T2" s="100"/>
      <c r="U2" s="97" t="s">
        <v>19</v>
      </c>
      <c r="V2" s="100" t="s">
        <v>20</v>
      </c>
      <c r="W2" s="100"/>
      <c r="X2" s="100" t="s">
        <v>21</v>
      </c>
      <c r="Y2" s="100"/>
      <c r="Z2" s="106" t="s">
        <v>22</v>
      </c>
      <c r="AA2" s="108"/>
      <c r="AB2" s="106" t="s">
        <v>23</v>
      </c>
      <c r="AC2" s="108"/>
      <c r="AD2" s="97" t="s">
        <v>24</v>
      </c>
      <c r="AE2" s="98" t="s">
        <v>25</v>
      </c>
      <c r="AF2" s="100" t="s">
        <v>26</v>
      </c>
      <c r="AG2" s="97" t="s">
        <v>27</v>
      </c>
      <c r="AH2" s="109"/>
      <c r="AI2" s="100"/>
      <c r="AJ2" s="110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</row>
    <row r="3" spans="1:147" s="6" customFormat="1" ht="35">
      <c r="A3" s="100"/>
      <c r="B3" s="104"/>
      <c r="C3" s="100"/>
      <c r="D3" s="100"/>
      <c r="E3" s="100"/>
      <c r="F3" s="9" t="s">
        <v>28</v>
      </c>
      <c r="G3" s="9" t="s">
        <v>29</v>
      </c>
      <c r="H3" s="9" t="s">
        <v>28</v>
      </c>
      <c r="I3" s="9" t="s">
        <v>29</v>
      </c>
      <c r="J3" s="10" t="s">
        <v>30</v>
      </c>
      <c r="K3" s="9" t="s">
        <v>29</v>
      </c>
      <c r="L3" s="97"/>
      <c r="M3" s="9" t="s">
        <v>28</v>
      </c>
      <c r="N3" s="9" t="s">
        <v>29</v>
      </c>
      <c r="O3" s="9" t="s">
        <v>28</v>
      </c>
      <c r="P3" s="9" t="s">
        <v>29</v>
      </c>
      <c r="Q3" s="9" t="s">
        <v>28</v>
      </c>
      <c r="R3" s="9" t="s">
        <v>29</v>
      </c>
      <c r="S3" s="9" t="s">
        <v>28</v>
      </c>
      <c r="T3" s="9" t="s">
        <v>29</v>
      </c>
      <c r="U3" s="97"/>
      <c r="V3" s="9" t="s">
        <v>28</v>
      </c>
      <c r="W3" s="9" t="s">
        <v>29</v>
      </c>
      <c r="X3" s="9" t="s">
        <v>28</v>
      </c>
      <c r="Y3" s="9" t="s">
        <v>29</v>
      </c>
      <c r="Z3" s="9" t="s">
        <v>28</v>
      </c>
      <c r="AA3" s="9" t="s">
        <v>29</v>
      </c>
      <c r="AB3" s="9" t="s">
        <v>28</v>
      </c>
      <c r="AC3" s="9" t="s">
        <v>29</v>
      </c>
      <c r="AD3" s="97"/>
      <c r="AE3" s="99"/>
      <c r="AF3" s="99"/>
      <c r="AG3" s="101"/>
      <c r="AH3" s="109"/>
      <c r="AI3" s="100"/>
      <c r="AJ3" s="110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</row>
    <row r="4" spans="1:147" ht="45">
      <c r="A4" s="14">
        <v>1</v>
      </c>
      <c r="B4" s="13">
        <v>2025111001003</v>
      </c>
      <c r="C4" s="14" t="s">
        <v>91</v>
      </c>
      <c r="D4" s="14" t="s">
        <v>92</v>
      </c>
      <c r="E4" s="40" t="s">
        <v>93</v>
      </c>
      <c r="F4" s="17" t="s">
        <v>94</v>
      </c>
      <c r="G4" s="17">
        <v>4</v>
      </c>
      <c r="H4" s="17" t="s">
        <v>95</v>
      </c>
      <c r="I4" s="17">
        <v>10</v>
      </c>
      <c r="J4" s="17" t="s">
        <v>96</v>
      </c>
      <c r="K4" s="17">
        <v>3</v>
      </c>
      <c r="L4" s="41">
        <f t="shared" ref="L4:L19" si="0">G4+I4+K4</f>
        <v>17</v>
      </c>
      <c r="M4" s="42"/>
      <c r="N4" s="42"/>
      <c r="O4" s="17" t="s">
        <v>97</v>
      </c>
      <c r="P4" s="17">
        <v>30</v>
      </c>
      <c r="Q4" s="17" t="s">
        <v>98</v>
      </c>
      <c r="R4" s="17">
        <v>0.5</v>
      </c>
      <c r="S4" s="17"/>
      <c r="T4" s="17"/>
      <c r="U4" s="43">
        <f t="shared" ref="U4:U19" si="1">N4+P4+R4+T4</f>
        <v>30.5</v>
      </c>
      <c r="V4" s="30"/>
      <c r="W4" s="30"/>
      <c r="X4" s="30" t="s">
        <v>99</v>
      </c>
      <c r="Y4" s="30">
        <v>4</v>
      </c>
      <c r="Z4" s="30"/>
      <c r="AA4" s="30"/>
      <c r="AB4" s="17"/>
      <c r="AC4" s="17"/>
      <c r="AD4" s="43">
        <f t="shared" ref="AD4:AD19" si="2">W4+Y4+AA4+AC4</f>
        <v>4</v>
      </c>
      <c r="AE4" s="17">
        <v>4.09</v>
      </c>
      <c r="AF4" s="17"/>
      <c r="AG4" s="43">
        <f t="shared" ref="AG4:AG19" si="3">(AE4/5)*100+AF4</f>
        <v>81.8</v>
      </c>
      <c r="AH4" s="44">
        <f t="shared" ref="AH4:AH19" si="4">L4*0.2+U4*0.45+AD4*0.1+AG4*0.25</f>
        <v>37.974999999999994</v>
      </c>
      <c r="AI4" s="14" t="s">
        <v>36</v>
      </c>
    </row>
    <row r="5" spans="1:147" ht="105">
      <c r="A5" s="14">
        <v>2</v>
      </c>
      <c r="B5" s="13">
        <v>2025111001002</v>
      </c>
      <c r="C5" s="14" t="s">
        <v>100</v>
      </c>
      <c r="D5" s="14" t="s">
        <v>92</v>
      </c>
      <c r="E5" s="40" t="s">
        <v>93</v>
      </c>
      <c r="F5" s="17" t="s">
        <v>101</v>
      </c>
      <c r="G5" s="17">
        <v>5</v>
      </c>
      <c r="H5" s="17"/>
      <c r="I5" s="17"/>
      <c r="J5" s="17" t="s">
        <v>102</v>
      </c>
      <c r="K5" s="17">
        <v>5</v>
      </c>
      <c r="L5" s="41">
        <f t="shared" si="0"/>
        <v>10</v>
      </c>
      <c r="M5" s="42"/>
      <c r="N5" s="42"/>
      <c r="O5" s="17" t="s">
        <v>103</v>
      </c>
      <c r="P5" s="17">
        <v>2</v>
      </c>
      <c r="Q5" s="17"/>
      <c r="R5" s="17"/>
      <c r="S5" s="17"/>
      <c r="T5" s="17"/>
      <c r="U5" s="43">
        <f t="shared" si="1"/>
        <v>2</v>
      </c>
      <c r="V5" s="17" t="s">
        <v>104</v>
      </c>
      <c r="W5" s="17">
        <v>1</v>
      </c>
      <c r="X5" s="17" t="s">
        <v>105</v>
      </c>
      <c r="Y5" s="17">
        <v>3</v>
      </c>
      <c r="Z5" s="17"/>
      <c r="AA5" s="17"/>
      <c r="AB5" s="17"/>
      <c r="AC5" s="17"/>
      <c r="AD5" s="43">
        <f t="shared" si="2"/>
        <v>4</v>
      </c>
      <c r="AE5" s="17">
        <v>3.55</v>
      </c>
      <c r="AF5" s="17"/>
      <c r="AG5" s="43">
        <f t="shared" si="3"/>
        <v>71</v>
      </c>
      <c r="AH5" s="44">
        <f t="shared" si="4"/>
        <v>21.05</v>
      </c>
      <c r="AI5" s="17" t="s">
        <v>36</v>
      </c>
    </row>
    <row r="6" spans="1:147" ht="17.5">
      <c r="A6" s="14">
        <v>3</v>
      </c>
      <c r="B6" s="13">
        <v>2025111001001</v>
      </c>
      <c r="C6" s="14" t="s">
        <v>106</v>
      </c>
      <c r="D6" s="14" t="s">
        <v>92</v>
      </c>
      <c r="E6" s="40" t="s">
        <v>93</v>
      </c>
      <c r="F6" s="17"/>
      <c r="G6" s="17"/>
      <c r="H6" s="17"/>
      <c r="I6" s="17"/>
      <c r="J6" s="17"/>
      <c r="K6" s="17"/>
      <c r="L6" s="41">
        <f t="shared" si="0"/>
        <v>0</v>
      </c>
      <c r="M6" s="42"/>
      <c r="N6" s="42"/>
      <c r="O6" s="17" t="s">
        <v>107</v>
      </c>
      <c r="P6" s="17">
        <v>2</v>
      </c>
      <c r="Q6" s="17"/>
      <c r="R6" s="17"/>
      <c r="S6" s="17"/>
      <c r="T6" s="17"/>
      <c r="U6" s="43">
        <f t="shared" si="1"/>
        <v>2</v>
      </c>
      <c r="V6" s="45"/>
      <c r="W6" s="45"/>
      <c r="X6" s="45"/>
      <c r="Y6" s="45"/>
      <c r="Z6" s="45"/>
      <c r="AA6" s="45"/>
      <c r="AB6" s="17"/>
      <c r="AC6" s="17"/>
      <c r="AD6" s="43">
        <f t="shared" si="2"/>
        <v>0</v>
      </c>
      <c r="AE6" s="17">
        <v>2.84</v>
      </c>
      <c r="AF6" s="17"/>
      <c r="AG6" s="43">
        <f t="shared" si="3"/>
        <v>56.8</v>
      </c>
      <c r="AH6" s="44">
        <f t="shared" si="4"/>
        <v>15.1</v>
      </c>
      <c r="AI6" s="14" t="s">
        <v>48</v>
      </c>
    </row>
    <row r="7" spans="1:147" ht="45">
      <c r="A7" s="14">
        <v>4</v>
      </c>
      <c r="B7" s="13">
        <v>2025111001016</v>
      </c>
      <c r="C7" s="14" t="s">
        <v>108</v>
      </c>
      <c r="D7" s="14" t="s">
        <v>92</v>
      </c>
      <c r="E7" s="40" t="s">
        <v>93</v>
      </c>
      <c r="F7" s="17" t="s">
        <v>109</v>
      </c>
      <c r="G7" s="17">
        <v>4</v>
      </c>
      <c r="H7" s="17"/>
      <c r="I7" s="17"/>
      <c r="J7" s="17" t="s">
        <v>110</v>
      </c>
      <c r="K7" s="17">
        <v>4</v>
      </c>
      <c r="L7" s="41">
        <f t="shared" si="0"/>
        <v>8</v>
      </c>
      <c r="M7" s="42"/>
      <c r="N7" s="42"/>
      <c r="O7" s="17"/>
      <c r="P7" s="17"/>
      <c r="Q7" s="17" t="s">
        <v>111</v>
      </c>
      <c r="R7" s="17">
        <v>1.5</v>
      </c>
      <c r="S7" s="17"/>
      <c r="T7" s="17"/>
      <c r="U7" s="43">
        <f t="shared" si="1"/>
        <v>1.5</v>
      </c>
      <c r="V7" s="17"/>
      <c r="W7" s="17"/>
      <c r="X7" s="17"/>
      <c r="Y7" s="17"/>
      <c r="Z7" s="17"/>
      <c r="AA7" s="17"/>
      <c r="AB7" s="17"/>
      <c r="AC7" s="17"/>
      <c r="AD7" s="43">
        <f t="shared" si="2"/>
        <v>0</v>
      </c>
      <c r="AE7" s="17">
        <v>3.89</v>
      </c>
      <c r="AF7" s="17"/>
      <c r="AG7" s="43">
        <f t="shared" si="3"/>
        <v>77.8</v>
      </c>
      <c r="AH7" s="44">
        <f t="shared" si="4"/>
        <v>21.725000000000001</v>
      </c>
      <c r="AI7" s="14" t="s">
        <v>62</v>
      </c>
    </row>
    <row r="8" spans="1:147" ht="45">
      <c r="A8" s="14">
        <v>5</v>
      </c>
      <c r="B8" s="13">
        <v>2025111001004</v>
      </c>
      <c r="C8" s="14" t="s">
        <v>112</v>
      </c>
      <c r="D8" s="14" t="s">
        <v>92</v>
      </c>
      <c r="E8" s="40" t="s">
        <v>93</v>
      </c>
      <c r="F8" s="17" t="s">
        <v>113</v>
      </c>
      <c r="G8" s="17">
        <v>4</v>
      </c>
      <c r="H8" s="17"/>
      <c r="I8" s="17"/>
      <c r="J8" s="17" t="s">
        <v>114</v>
      </c>
      <c r="K8" s="17">
        <v>2.25</v>
      </c>
      <c r="L8" s="41">
        <f t="shared" si="0"/>
        <v>6.25</v>
      </c>
      <c r="M8" s="42"/>
      <c r="N8" s="42"/>
      <c r="O8" s="17"/>
      <c r="P8" s="17"/>
      <c r="Q8" s="17"/>
      <c r="R8" s="17"/>
      <c r="S8" s="17"/>
      <c r="T8" s="17"/>
      <c r="U8" s="43">
        <f t="shared" si="1"/>
        <v>0</v>
      </c>
      <c r="V8" s="17"/>
      <c r="W8" s="17"/>
      <c r="X8" s="17" t="s">
        <v>115</v>
      </c>
      <c r="Y8" s="17">
        <v>4</v>
      </c>
      <c r="Z8" s="17" t="s">
        <v>116</v>
      </c>
      <c r="AA8" s="17">
        <v>6</v>
      </c>
      <c r="AB8" s="17"/>
      <c r="AC8" s="17"/>
      <c r="AD8" s="43">
        <f t="shared" si="2"/>
        <v>10</v>
      </c>
      <c r="AE8" s="17">
        <v>3.83</v>
      </c>
      <c r="AF8" s="17"/>
      <c r="AG8" s="43">
        <f t="shared" si="3"/>
        <v>76.599999999999994</v>
      </c>
      <c r="AH8" s="44">
        <f t="shared" si="4"/>
        <v>21.4</v>
      </c>
      <c r="AI8" s="46" t="s">
        <v>62</v>
      </c>
    </row>
    <row r="9" spans="1:147" ht="30">
      <c r="A9" s="14">
        <v>6</v>
      </c>
      <c r="B9" s="13">
        <v>2025111001014</v>
      </c>
      <c r="C9" s="14" t="s">
        <v>117</v>
      </c>
      <c r="D9" s="14" t="s">
        <v>92</v>
      </c>
      <c r="E9" s="40" t="s">
        <v>93</v>
      </c>
      <c r="F9" s="17" t="s">
        <v>118</v>
      </c>
      <c r="G9" s="17">
        <v>6</v>
      </c>
      <c r="H9" s="17"/>
      <c r="I9" s="17"/>
      <c r="J9" s="17" t="s">
        <v>119</v>
      </c>
      <c r="K9" s="17">
        <v>2</v>
      </c>
      <c r="L9" s="41">
        <f t="shared" si="0"/>
        <v>8</v>
      </c>
      <c r="M9" s="42"/>
      <c r="N9" s="42"/>
      <c r="O9" s="17"/>
      <c r="P9" s="17"/>
      <c r="Q9" s="17" t="s">
        <v>120</v>
      </c>
      <c r="R9" s="17">
        <v>1</v>
      </c>
      <c r="S9" s="17"/>
      <c r="T9" s="17"/>
      <c r="U9" s="43">
        <f t="shared" si="1"/>
        <v>1</v>
      </c>
      <c r="V9" s="17"/>
      <c r="W9" s="17"/>
      <c r="X9" s="17"/>
      <c r="Y9" s="17"/>
      <c r="Z9" s="17"/>
      <c r="AA9" s="17"/>
      <c r="AB9" s="17"/>
      <c r="AC9" s="17"/>
      <c r="AD9" s="43">
        <f t="shared" si="2"/>
        <v>0</v>
      </c>
      <c r="AE9" s="17">
        <v>3.86</v>
      </c>
      <c r="AF9" s="17"/>
      <c r="AG9" s="43">
        <f t="shared" si="3"/>
        <v>77.2</v>
      </c>
      <c r="AH9" s="44">
        <f t="shared" si="4"/>
        <v>21.35</v>
      </c>
      <c r="AI9" s="12" t="s">
        <v>62</v>
      </c>
    </row>
    <row r="10" spans="1:147" ht="30">
      <c r="A10" s="14">
        <v>7</v>
      </c>
      <c r="B10" s="13">
        <v>2025111001007</v>
      </c>
      <c r="C10" s="14" t="s">
        <v>121</v>
      </c>
      <c r="D10" s="14" t="s">
        <v>92</v>
      </c>
      <c r="E10" s="40" t="s">
        <v>93</v>
      </c>
      <c r="F10" s="17" t="s">
        <v>122</v>
      </c>
      <c r="G10" s="17">
        <v>5</v>
      </c>
      <c r="H10" s="17" t="s">
        <v>123</v>
      </c>
      <c r="I10" s="17">
        <v>3</v>
      </c>
      <c r="J10" s="17" t="s">
        <v>124</v>
      </c>
      <c r="K10" s="17">
        <v>2</v>
      </c>
      <c r="L10" s="41">
        <f t="shared" si="0"/>
        <v>10</v>
      </c>
      <c r="M10" s="42"/>
      <c r="N10" s="42"/>
      <c r="O10" s="17"/>
      <c r="P10" s="17"/>
      <c r="Q10" s="17"/>
      <c r="R10" s="17"/>
      <c r="S10" s="17"/>
      <c r="T10" s="17"/>
      <c r="U10" s="43">
        <f t="shared" si="1"/>
        <v>0</v>
      </c>
      <c r="V10" s="17"/>
      <c r="W10" s="17"/>
      <c r="X10" s="17"/>
      <c r="Y10" s="17"/>
      <c r="Z10" s="17"/>
      <c r="AA10" s="17"/>
      <c r="AB10" s="17"/>
      <c r="AC10" s="17"/>
      <c r="AD10" s="43">
        <f t="shared" si="2"/>
        <v>0</v>
      </c>
      <c r="AE10" s="17">
        <v>3.83</v>
      </c>
      <c r="AF10" s="17"/>
      <c r="AG10" s="43">
        <f t="shared" si="3"/>
        <v>76.599999999999994</v>
      </c>
      <c r="AH10" s="44">
        <f t="shared" si="4"/>
        <v>21.15</v>
      </c>
      <c r="AI10" s="14" t="s">
        <v>62</v>
      </c>
    </row>
    <row r="11" spans="1:147" ht="30">
      <c r="A11" s="14">
        <v>8</v>
      </c>
      <c r="B11" s="13">
        <v>2025111001013</v>
      </c>
      <c r="C11" s="14" t="s">
        <v>125</v>
      </c>
      <c r="D11" s="14" t="s">
        <v>92</v>
      </c>
      <c r="E11" s="40" t="s">
        <v>93</v>
      </c>
      <c r="F11" s="47" t="s">
        <v>126</v>
      </c>
      <c r="G11" s="17">
        <v>4</v>
      </c>
      <c r="H11" s="17"/>
      <c r="I11" s="17"/>
      <c r="J11" s="17" t="s">
        <v>127</v>
      </c>
      <c r="K11" s="17">
        <v>3</v>
      </c>
      <c r="L11" s="41">
        <f t="shared" si="0"/>
        <v>7</v>
      </c>
      <c r="M11" s="42"/>
      <c r="N11" s="42"/>
      <c r="O11" s="17"/>
      <c r="P11" s="17"/>
      <c r="Q11" s="17"/>
      <c r="R11" s="17"/>
      <c r="S11" s="17"/>
      <c r="T11" s="17"/>
      <c r="U11" s="43">
        <f t="shared" si="1"/>
        <v>0</v>
      </c>
      <c r="V11" s="17"/>
      <c r="W11" s="17"/>
      <c r="X11" s="17"/>
      <c r="Y11" s="17"/>
      <c r="Z11" s="17"/>
      <c r="AA11" s="17"/>
      <c r="AB11" s="17"/>
      <c r="AC11" s="17"/>
      <c r="AD11" s="43">
        <f t="shared" si="2"/>
        <v>0</v>
      </c>
      <c r="AE11" s="17">
        <v>3.84</v>
      </c>
      <c r="AF11" s="17"/>
      <c r="AG11" s="43">
        <f t="shared" si="3"/>
        <v>76.8</v>
      </c>
      <c r="AH11" s="44">
        <f t="shared" si="4"/>
        <v>20.599999999999998</v>
      </c>
      <c r="AI11" s="14" t="s">
        <v>62</v>
      </c>
    </row>
    <row r="12" spans="1:147" ht="30">
      <c r="A12" s="14">
        <v>9</v>
      </c>
      <c r="B12" s="13">
        <v>2025111001012</v>
      </c>
      <c r="C12" s="14" t="s">
        <v>128</v>
      </c>
      <c r="D12" s="14" t="s">
        <v>92</v>
      </c>
      <c r="E12" s="40" t="s">
        <v>93</v>
      </c>
      <c r="F12" s="17" t="s">
        <v>129</v>
      </c>
      <c r="G12" s="17">
        <v>4</v>
      </c>
      <c r="H12" s="17"/>
      <c r="I12" s="17"/>
      <c r="J12" s="17" t="s">
        <v>130</v>
      </c>
      <c r="K12" s="17">
        <v>5</v>
      </c>
      <c r="L12" s="41">
        <f t="shared" si="0"/>
        <v>9</v>
      </c>
      <c r="M12" s="42"/>
      <c r="N12" s="42"/>
      <c r="O12" s="17"/>
      <c r="P12" s="17"/>
      <c r="Q12" s="17"/>
      <c r="R12" s="17"/>
      <c r="S12" s="17"/>
      <c r="T12" s="17"/>
      <c r="U12" s="43">
        <f t="shared" si="1"/>
        <v>0</v>
      </c>
      <c r="V12" s="17"/>
      <c r="W12" s="17"/>
      <c r="X12" s="17"/>
      <c r="Y12" s="17"/>
      <c r="Z12" s="17"/>
      <c r="AA12" s="17"/>
      <c r="AB12" s="17"/>
      <c r="AC12" s="17"/>
      <c r="AD12" s="43">
        <f t="shared" si="2"/>
        <v>0</v>
      </c>
      <c r="AE12" s="17">
        <v>3.75</v>
      </c>
      <c r="AF12" s="17"/>
      <c r="AG12" s="43">
        <f t="shared" si="3"/>
        <v>75</v>
      </c>
      <c r="AH12" s="44">
        <f t="shared" si="4"/>
        <v>20.55</v>
      </c>
      <c r="AI12" s="14" t="s">
        <v>62</v>
      </c>
    </row>
    <row r="13" spans="1:147" ht="45">
      <c r="A13" s="14">
        <v>10</v>
      </c>
      <c r="B13" s="13">
        <v>2025111001011</v>
      </c>
      <c r="C13" s="14" t="s">
        <v>131</v>
      </c>
      <c r="D13" s="14" t="s">
        <v>92</v>
      </c>
      <c r="E13" s="40" t="s">
        <v>93</v>
      </c>
      <c r="F13" s="17"/>
      <c r="G13" s="17"/>
      <c r="H13" s="17"/>
      <c r="I13" s="17"/>
      <c r="J13" s="17"/>
      <c r="K13" s="17"/>
      <c r="L13" s="41">
        <f t="shared" si="0"/>
        <v>0</v>
      </c>
      <c r="M13" s="42"/>
      <c r="N13" s="42"/>
      <c r="O13" s="17"/>
      <c r="P13" s="17"/>
      <c r="Q13" s="17"/>
      <c r="R13" s="17"/>
      <c r="S13" s="17"/>
      <c r="T13" s="17"/>
      <c r="U13" s="43">
        <f t="shared" si="1"/>
        <v>0</v>
      </c>
      <c r="V13" s="17"/>
      <c r="W13" s="17"/>
      <c r="X13" s="17"/>
      <c r="Y13" s="17"/>
      <c r="Z13" s="17" t="s">
        <v>132</v>
      </c>
      <c r="AA13" s="17">
        <v>8</v>
      </c>
      <c r="AB13" s="17"/>
      <c r="AC13" s="17"/>
      <c r="AD13" s="43">
        <f t="shared" si="2"/>
        <v>8</v>
      </c>
      <c r="AE13" s="17">
        <v>3.9</v>
      </c>
      <c r="AF13" s="17"/>
      <c r="AG13" s="43">
        <f t="shared" si="3"/>
        <v>78</v>
      </c>
      <c r="AH13" s="44">
        <f t="shared" si="4"/>
        <v>20.3</v>
      </c>
      <c r="AI13" s="14" t="s">
        <v>62</v>
      </c>
    </row>
    <row r="14" spans="1:147" ht="45">
      <c r="A14" s="14">
        <v>11</v>
      </c>
      <c r="B14" s="13">
        <v>2025111001015</v>
      </c>
      <c r="C14" s="14" t="s">
        <v>133</v>
      </c>
      <c r="D14" s="14" t="s">
        <v>92</v>
      </c>
      <c r="E14" s="40" t="s">
        <v>93</v>
      </c>
      <c r="F14" s="17" t="s">
        <v>134</v>
      </c>
      <c r="G14" s="17">
        <v>4</v>
      </c>
      <c r="H14" s="17"/>
      <c r="I14" s="17"/>
      <c r="J14" s="17" t="s">
        <v>135</v>
      </c>
      <c r="K14" s="17">
        <v>4.25</v>
      </c>
      <c r="L14" s="41">
        <f t="shared" si="0"/>
        <v>8.25</v>
      </c>
      <c r="M14" s="42"/>
      <c r="N14" s="42"/>
      <c r="O14" s="17"/>
      <c r="P14" s="17"/>
      <c r="Q14" s="17"/>
      <c r="R14" s="17"/>
      <c r="S14" s="17"/>
      <c r="T14" s="17"/>
      <c r="U14" s="43">
        <f t="shared" si="1"/>
        <v>0</v>
      </c>
      <c r="V14" s="17"/>
      <c r="W14" s="17"/>
      <c r="X14" s="17"/>
      <c r="Y14" s="17"/>
      <c r="Z14" s="17"/>
      <c r="AA14" s="17"/>
      <c r="AB14" s="17"/>
      <c r="AC14" s="17"/>
      <c r="AD14" s="43">
        <f t="shared" si="2"/>
        <v>0</v>
      </c>
      <c r="AE14" s="17">
        <v>3.53</v>
      </c>
      <c r="AF14" s="17"/>
      <c r="AG14" s="43">
        <f t="shared" si="3"/>
        <v>70.599999999999994</v>
      </c>
      <c r="AH14" s="44">
        <f t="shared" si="4"/>
        <v>19.299999999999997</v>
      </c>
      <c r="AI14" s="14" t="s">
        <v>62</v>
      </c>
    </row>
    <row r="15" spans="1:147" ht="30">
      <c r="A15" s="14">
        <v>12</v>
      </c>
      <c r="B15" s="13">
        <v>2025111001009</v>
      </c>
      <c r="C15" s="14" t="s">
        <v>136</v>
      </c>
      <c r="D15" s="14" t="s">
        <v>92</v>
      </c>
      <c r="E15" s="40" t="s">
        <v>93</v>
      </c>
      <c r="F15" s="17" t="s">
        <v>137</v>
      </c>
      <c r="G15" s="17">
        <v>4</v>
      </c>
      <c r="H15" s="17"/>
      <c r="I15" s="17"/>
      <c r="J15" s="17"/>
      <c r="K15" s="17"/>
      <c r="L15" s="41">
        <f t="shared" si="0"/>
        <v>4</v>
      </c>
      <c r="M15" s="42"/>
      <c r="N15" s="42"/>
      <c r="O15" s="17"/>
      <c r="P15" s="17"/>
      <c r="Q15" s="17" t="s">
        <v>138</v>
      </c>
      <c r="R15" s="17">
        <v>0.5</v>
      </c>
      <c r="S15" s="17"/>
      <c r="T15" s="17"/>
      <c r="U15" s="43">
        <f t="shared" si="1"/>
        <v>0.5</v>
      </c>
      <c r="V15" s="17"/>
      <c r="W15" s="17"/>
      <c r="X15" s="17"/>
      <c r="Y15" s="17"/>
      <c r="Z15" s="17"/>
      <c r="AA15" s="17"/>
      <c r="AB15" s="17"/>
      <c r="AC15" s="17"/>
      <c r="AD15" s="43">
        <f t="shared" si="2"/>
        <v>0</v>
      </c>
      <c r="AE15" s="17">
        <v>3.64</v>
      </c>
      <c r="AF15" s="17"/>
      <c r="AG15" s="43">
        <f t="shared" si="3"/>
        <v>72.8</v>
      </c>
      <c r="AH15" s="44">
        <f t="shared" si="4"/>
        <v>19.224999999999998</v>
      </c>
      <c r="AI15" s="14" t="s">
        <v>62</v>
      </c>
    </row>
    <row r="16" spans="1:147" ht="17.5">
      <c r="A16" s="14">
        <v>13</v>
      </c>
      <c r="B16" s="13">
        <v>2025111001006</v>
      </c>
      <c r="C16" s="14" t="s">
        <v>139</v>
      </c>
      <c r="D16" s="14" t="s">
        <v>92</v>
      </c>
      <c r="E16" s="40" t="s">
        <v>93</v>
      </c>
      <c r="F16" s="17"/>
      <c r="G16" s="17"/>
      <c r="H16" s="17"/>
      <c r="I16" s="17"/>
      <c r="J16" s="17"/>
      <c r="K16" s="17"/>
      <c r="L16" s="41">
        <f t="shared" si="0"/>
        <v>0</v>
      </c>
      <c r="M16" s="42"/>
      <c r="N16" s="42"/>
      <c r="O16" s="17"/>
      <c r="P16" s="17"/>
      <c r="Q16" s="17"/>
      <c r="R16" s="17"/>
      <c r="S16" s="17"/>
      <c r="T16" s="17"/>
      <c r="U16" s="43">
        <f t="shared" si="1"/>
        <v>0</v>
      </c>
      <c r="V16" s="17"/>
      <c r="W16" s="17"/>
      <c r="X16" s="17"/>
      <c r="Y16" s="17"/>
      <c r="Z16" s="17" t="s">
        <v>140</v>
      </c>
      <c r="AA16" s="17">
        <v>3</v>
      </c>
      <c r="AB16" s="17"/>
      <c r="AC16" s="17"/>
      <c r="AD16" s="43">
        <f t="shared" si="2"/>
        <v>3</v>
      </c>
      <c r="AE16" s="17">
        <v>3.77</v>
      </c>
      <c r="AF16" s="17"/>
      <c r="AG16" s="43">
        <f t="shared" si="3"/>
        <v>75.400000000000006</v>
      </c>
      <c r="AH16" s="44">
        <f t="shared" si="4"/>
        <v>19.150000000000002</v>
      </c>
      <c r="AI16" s="14" t="s">
        <v>62</v>
      </c>
    </row>
    <row r="17" spans="1:35" ht="17.5">
      <c r="A17" s="14">
        <v>14</v>
      </c>
      <c r="B17" s="13">
        <v>2025111001010</v>
      </c>
      <c r="C17" s="14" t="s">
        <v>141</v>
      </c>
      <c r="D17" s="14" t="s">
        <v>92</v>
      </c>
      <c r="E17" s="40" t="s">
        <v>93</v>
      </c>
      <c r="F17" s="17"/>
      <c r="G17" s="17"/>
      <c r="H17" s="17"/>
      <c r="I17" s="17"/>
      <c r="J17" s="17"/>
      <c r="K17" s="17"/>
      <c r="L17" s="41">
        <f t="shared" si="0"/>
        <v>0</v>
      </c>
      <c r="M17" s="42"/>
      <c r="N17" s="42"/>
      <c r="O17" s="17"/>
      <c r="P17" s="17"/>
      <c r="Q17" s="17"/>
      <c r="R17" s="17"/>
      <c r="S17" s="17"/>
      <c r="T17" s="17"/>
      <c r="U17" s="43">
        <f t="shared" si="1"/>
        <v>0</v>
      </c>
      <c r="V17" s="17"/>
      <c r="W17" s="17"/>
      <c r="X17" s="17"/>
      <c r="Y17" s="17"/>
      <c r="Z17" s="17"/>
      <c r="AA17" s="17"/>
      <c r="AB17" s="17"/>
      <c r="AC17" s="17"/>
      <c r="AD17" s="43">
        <f t="shared" si="2"/>
        <v>0</v>
      </c>
      <c r="AE17" s="17">
        <v>3.59</v>
      </c>
      <c r="AF17" s="17"/>
      <c r="AG17" s="43">
        <f t="shared" si="3"/>
        <v>71.8</v>
      </c>
      <c r="AH17" s="44">
        <f t="shared" si="4"/>
        <v>17.95</v>
      </c>
      <c r="AI17" s="14" t="s">
        <v>62</v>
      </c>
    </row>
    <row r="18" spans="1:35" ht="17.5">
      <c r="A18" s="14">
        <v>15</v>
      </c>
      <c r="B18" s="13">
        <v>2025111001008</v>
      </c>
      <c r="C18" s="14" t="s">
        <v>142</v>
      </c>
      <c r="D18" s="14" t="s">
        <v>92</v>
      </c>
      <c r="E18" s="40" t="s">
        <v>93</v>
      </c>
      <c r="F18" s="17"/>
      <c r="G18" s="17"/>
      <c r="H18" s="17"/>
      <c r="I18" s="17"/>
      <c r="J18" s="17"/>
      <c r="K18" s="17"/>
      <c r="L18" s="41">
        <f t="shared" si="0"/>
        <v>0</v>
      </c>
      <c r="M18" s="42"/>
      <c r="N18" s="42"/>
      <c r="O18" s="17"/>
      <c r="P18" s="17"/>
      <c r="Q18" s="17"/>
      <c r="R18" s="17"/>
      <c r="S18" s="17"/>
      <c r="T18" s="17"/>
      <c r="U18" s="43">
        <f t="shared" si="1"/>
        <v>0</v>
      </c>
      <c r="V18" s="17"/>
      <c r="W18" s="17"/>
      <c r="X18" s="17"/>
      <c r="Y18" s="17"/>
      <c r="Z18" s="17" t="s">
        <v>143</v>
      </c>
      <c r="AA18" s="17">
        <v>5</v>
      </c>
      <c r="AB18" s="17"/>
      <c r="AC18" s="17"/>
      <c r="AD18" s="43">
        <f t="shared" si="2"/>
        <v>5</v>
      </c>
      <c r="AE18" s="17">
        <v>3.44</v>
      </c>
      <c r="AF18" s="17"/>
      <c r="AG18" s="43">
        <f t="shared" si="3"/>
        <v>68.8</v>
      </c>
      <c r="AH18" s="44">
        <f t="shared" si="4"/>
        <v>17.7</v>
      </c>
      <c r="AI18" s="14" t="s">
        <v>62</v>
      </c>
    </row>
    <row r="19" spans="1:35" ht="17.5">
      <c r="A19" s="14">
        <v>16</v>
      </c>
      <c r="B19" s="13">
        <v>2025111001005</v>
      </c>
      <c r="C19" s="14" t="s">
        <v>144</v>
      </c>
      <c r="D19" s="14" t="s">
        <v>92</v>
      </c>
      <c r="E19" s="40" t="s">
        <v>93</v>
      </c>
      <c r="F19" s="17"/>
      <c r="G19" s="17"/>
      <c r="H19" s="17"/>
      <c r="I19" s="17"/>
      <c r="J19" s="17"/>
      <c r="K19" s="17"/>
      <c r="L19" s="41">
        <f t="shared" si="0"/>
        <v>0</v>
      </c>
      <c r="M19" s="42"/>
      <c r="N19" s="42"/>
      <c r="O19" s="17"/>
      <c r="P19" s="17"/>
      <c r="Q19" s="17"/>
      <c r="R19" s="17"/>
      <c r="S19" s="17"/>
      <c r="T19" s="17"/>
      <c r="U19" s="43">
        <f t="shared" si="1"/>
        <v>0</v>
      </c>
      <c r="V19" s="17"/>
      <c r="W19" s="17"/>
      <c r="X19" s="17"/>
      <c r="Y19" s="17"/>
      <c r="Z19" s="17"/>
      <c r="AA19" s="17"/>
      <c r="AB19" s="17"/>
      <c r="AC19" s="17"/>
      <c r="AD19" s="43">
        <f t="shared" si="2"/>
        <v>0</v>
      </c>
      <c r="AE19" s="17">
        <v>3</v>
      </c>
      <c r="AF19" s="17"/>
      <c r="AG19" s="43">
        <f t="shared" si="3"/>
        <v>60</v>
      </c>
      <c r="AH19" s="44">
        <f t="shared" si="4"/>
        <v>15</v>
      </c>
      <c r="AI19" s="14" t="s">
        <v>62</v>
      </c>
    </row>
  </sheetData>
  <mergeCells count="29">
    <mergeCell ref="F1:L1"/>
    <mergeCell ref="F2:G2"/>
    <mergeCell ref="H2:I2"/>
    <mergeCell ref="J2:K2"/>
    <mergeCell ref="L2:L3"/>
    <mergeCell ref="A1:A3"/>
    <mergeCell ref="B1:B3"/>
    <mergeCell ref="C1:C3"/>
    <mergeCell ref="D1:D3"/>
    <mergeCell ref="E1:E3"/>
    <mergeCell ref="AJ1:AJ3"/>
    <mergeCell ref="M2:N2"/>
    <mergeCell ref="O2:P2"/>
    <mergeCell ref="Q2:R2"/>
    <mergeCell ref="S2:T2"/>
    <mergeCell ref="M1:U1"/>
    <mergeCell ref="V1:AD1"/>
    <mergeCell ref="AE1:AG1"/>
    <mergeCell ref="AH1:AH3"/>
    <mergeCell ref="AI1:AI3"/>
    <mergeCell ref="AE2:AE3"/>
    <mergeCell ref="AF2:AF3"/>
    <mergeCell ref="AG2:AG3"/>
    <mergeCell ref="U2:U3"/>
    <mergeCell ref="V2:W2"/>
    <mergeCell ref="X2:Y2"/>
    <mergeCell ref="Z2:AA2"/>
    <mergeCell ref="AB2:AC2"/>
    <mergeCell ref="AD2:AD3"/>
  </mergeCells>
  <phoneticPr fontId="1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C63C7-A530-4C40-B2AE-45B65706554A}">
  <dimension ref="A1:I2"/>
  <sheetViews>
    <sheetView workbookViewId="0">
      <selection activeCell="F8" sqref="F8"/>
    </sheetView>
  </sheetViews>
  <sheetFormatPr defaultRowHeight="15.5"/>
  <sheetData>
    <row r="1" spans="1:9" ht="70">
      <c r="A1" s="48" t="s">
        <v>0</v>
      </c>
      <c r="B1" s="48" t="s">
        <v>82</v>
      </c>
      <c r="C1" s="48" t="s">
        <v>83</v>
      </c>
      <c r="D1" s="49" t="s">
        <v>145</v>
      </c>
      <c r="E1" s="49" t="s">
        <v>146</v>
      </c>
      <c r="F1" s="49" t="s">
        <v>147</v>
      </c>
      <c r="G1" s="49" t="s">
        <v>148</v>
      </c>
      <c r="H1" s="49" t="s">
        <v>149</v>
      </c>
      <c r="I1" s="49" t="s">
        <v>150</v>
      </c>
    </row>
    <row r="2" spans="1:9">
      <c r="A2" s="50">
        <v>1</v>
      </c>
      <c r="B2" s="50" t="s">
        <v>93</v>
      </c>
      <c r="C2" s="50">
        <v>16</v>
      </c>
      <c r="D2" s="50">
        <v>2</v>
      </c>
      <c r="E2" s="51">
        <v>2</v>
      </c>
      <c r="F2" s="50">
        <v>4</v>
      </c>
      <c r="G2" s="51">
        <v>1</v>
      </c>
      <c r="H2" s="50">
        <v>10</v>
      </c>
      <c r="I2" s="51">
        <v>13</v>
      </c>
    </row>
  </sheetData>
  <phoneticPr fontId="1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A5148-C5EA-4EF1-8BAA-7F3FF1C78ADB}">
  <dimension ref="A1:EQ29"/>
  <sheetViews>
    <sheetView topLeftCell="AD1" workbookViewId="0">
      <selection activeCell="AL1" sqref="AL1"/>
    </sheetView>
  </sheetViews>
  <sheetFormatPr defaultColWidth="10.84375" defaultRowHeight="15.5"/>
  <cols>
    <col min="1" max="1" width="7.3046875" style="59" customWidth="1"/>
    <col min="2" max="4" width="10.84375" style="59"/>
    <col min="5" max="5" width="25.15234375" style="59" customWidth="1"/>
    <col min="6" max="9" width="17.4609375" style="59" customWidth="1"/>
    <col min="10" max="10" width="32.69140625" style="59" customWidth="1"/>
    <col min="11" max="11" width="23.3046875" style="59" customWidth="1"/>
    <col min="12" max="14" width="17.4609375" style="61" customWidth="1"/>
    <col min="15" max="35" width="17.4609375" style="59" customWidth="1"/>
    <col min="36" max="40" width="10.84375" style="59"/>
    <col min="41" max="16384" width="10.84375" style="60"/>
  </cols>
  <sheetData>
    <row r="1" spans="1:147" s="54" customFormat="1" ht="17.5">
      <c r="A1" s="111" t="s">
        <v>0</v>
      </c>
      <c r="B1" s="111" t="s">
        <v>1</v>
      </c>
      <c r="C1" s="111" t="s">
        <v>2</v>
      </c>
      <c r="D1" s="111" t="s">
        <v>3</v>
      </c>
      <c r="E1" s="113" t="s">
        <v>151</v>
      </c>
      <c r="F1" s="111" t="s">
        <v>152</v>
      </c>
      <c r="G1" s="111"/>
      <c r="H1" s="111"/>
      <c r="I1" s="111"/>
      <c r="J1" s="111"/>
      <c r="K1" s="111"/>
      <c r="L1" s="111"/>
      <c r="M1" s="111" t="s">
        <v>6</v>
      </c>
      <c r="N1" s="111"/>
      <c r="O1" s="111"/>
      <c r="P1" s="111"/>
      <c r="Q1" s="111"/>
      <c r="R1" s="111"/>
      <c r="S1" s="111"/>
      <c r="T1" s="111"/>
      <c r="U1" s="111"/>
      <c r="V1" s="111" t="s">
        <v>153</v>
      </c>
      <c r="W1" s="111"/>
      <c r="X1" s="111"/>
      <c r="Y1" s="111"/>
      <c r="Z1" s="111"/>
      <c r="AA1" s="111"/>
      <c r="AB1" s="111"/>
      <c r="AC1" s="111"/>
      <c r="AD1" s="111"/>
      <c r="AE1" s="111" t="s">
        <v>8</v>
      </c>
      <c r="AF1" s="111"/>
      <c r="AG1" s="111"/>
      <c r="AH1" s="114" t="s">
        <v>9</v>
      </c>
      <c r="AI1" s="111" t="s">
        <v>90</v>
      </c>
    </row>
    <row r="2" spans="1:147" s="54" customFormat="1" ht="17.5">
      <c r="A2" s="111"/>
      <c r="B2" s="111"/>
      <c r="C2" s="111"/>
      <c r="D2" s="111"/>
      <c r="E2" s="113"/>
      <c r="F2" s="111" t="s">
        <v>11</v>
      </c>
      <c r="G2" s="111"/>
      <c r="H2" s="111" t="s">
        <v>12</v>
      </c>
      <c r="I2" s="111"/>
      <c r="J2" s="113" t="s">
        <v>154</v>
      </c>
      <c r="K2" s="113"/>
      <c r="L2" s="112" t="s">
        <v>14</v>
      </c>
      <c r="M2" s="111" t="s">
        <v>15</v>
      </c>
      <c r="N2" s="111"/>
      <c r="O2" s="111" t="s">
        <v>16</v>
      </c>
      <c r="P2" s="111"/>
      <c r="Q2" s="111" t="s">
        <v>17</v>
      </c>
      <c r="R2" s="111"/>
      <c r="S2" s="111" t="s">
        <v>18</v>
      </c>
      <c r="T2" s="111"/>
      <c r="U2" s="112" t="s">
        <v>19</v>
      </c>
      <c r="V2" s="111" t="s">
        <v>20</v>
      </c>
      <c r="W2" s="111"/>
      <c r="X2" s="111" t="s">
        <v>21</v>
      </c>
      <c r="Y2" s="111"/>
      <c r="Z2" s="111" t="s">
        <v>22</v>
      </c>
      <c r="AA2" s="111"/>
      <c r="AB2" s="111" t="s">
        <v>23</v>
      </c>
      <c r="AC2" s="111"/>
      <c r="AD2" s="112" t="s">
        <v>24</v>
      </c>
      <c r="AE2" s="113" t="s">
        <v>155</v>
      </c>
      <c r="AF2" s="111" t="s">
        <v>26</v>
      </c>
      <c r="AG2" s="112" t="s">
        <v>27</v>
      </c>
      <c r="AH2" s="114"/>
      <c r="AI2" s="111"/>
    </row>
    <row r="3" spans="1:147" s="54" customFormat="1" ht="35">
      <c r="A3" s="111"/>
      <c r="B3" s="111"/>
      <c r="C3" s="111"/>
      <c r="D3" s="111"/>
      <c r="E3" s="113"/>
      <c r="F3" s="52" t="s">
        <v>28</v>
      </c>
      <c r="G3" s="52" t="s">
        <v>29</v>
      </c>
      <c r="H3" s="52" t="s">
        <v>28</v>
      </c>
      <c r="I3" s="52" t="s">
        <v>29</v>
      </c>
      <c r="J3" s="53" t="s">
        <v>156</v>
      </c>
      <c r="K3" s="52" t="s">
        <v>29</v>
      </c>
      <c r="L3" s="112"/>
      <c r="M3" s="52" t="s">
        <v>28</v>
      </c>
      <c r="N3" s="52" t="s">
        <v>29</v>
      </c>
      <c r="O3" s="52" t="s">
        <v>28</v>
      </c>
      <c r="P3" s="52" t="s">
        <v>29</v>
      </c>
      <c r="Q3" s="52" t="s">
        <v>28</v>
      </c>
      <c r="R3" s="52" t="s">
        <v>29</v>
      </c>
      <c r="S3" s="52" t="s">
        <v>28</v>
      </c>
      <c r="T3" s="52" t="s">
        <v>29</v>
      </c>
      <c r="U3" s="112"/>
      <c r="V3" s="52" t="s">
        <v>28</v>
      </c>
      <c r="W3" s="52" t="s">
        <v>29</v>
      </c>
      <c r="X3" s="52" t="s">
        <v>28</v>
      </c>
      <c r="Y3" s="52" t="s">
        <v>29</v>
      </c>
      <c r="Z3" s="52" t="s">
        <v>28</v>
      </c>
      <c r="AA3" s="52" t="s">
        <v>29</v>
      </c>
      <c r="AB3" s="52" t="s">
        <v>28</v>
      </c>
      <c r="AC3" s="52" t="s">
        <v>29</v>
      </c>
      <c r="AD3" s="112"/>
      <c r="AE3" s="113"/>
      <c r="AF3" s="111"/>
      <c r="AG3" s="112"/>
      <c r="AH3" s="114"/>
      <c r="AI3" s="111"/>
    </row>
    <row r="4" spans="1:147" ht="32" customHeight="1">
      <c r="A4" s="55">
        <v>1</v>
      </c>
      <c r="B4" s="55" t="s">
        <v>157</v>
      </c>
      <c r="C4" s="55" t="s">
        <v>158</v>
      </c>
      <c r="D4" s="55" t="s">
        <v>92</v>
      </c>
      <c r="E4" s="55" t="s">
        <v>159</v>
      </c>
      <c r="F4" s="55" t="s">
        <v>160</v>
      </c>
      <c r="G4" s="55">
        <v>0.5</v>
      </c>
      <c r="H4" s="55"/>
      <c r="I4" s="55"/>
      <c r="J4" s="55" t="s">
        <v>161</v>
      </c>
      <c r="K4" s="55">
        <v>2</v>
      </c>
      <c r="L4" s="56">
        <v>2.5</v>
      </c>
      <c r="M4" s="57"/>
      <c r="N4" s="57"/>
      <c r="O4" s="55" t="s">
        <v>162</v>
      </c>
      <c r="P4" s="55">
        <v>2</v>
      </c>
      <c r="Q4" s="55" t="s">
        <v>163</v>
      </c>
      <c r="R4" s="55">
        <v>0.5</v>
      </c>
      <c r="S4" s="55"/>
      <c r="T4" s="55"/>
      <c r="U4" s="56">
        <v>2.5</v>
      </c>
      <c r="V4" s="55"/>
      <c r="W4" s="55"/>
      <c r="X4" s="55"/>
      <c r="Y4" s="55"/>
      <c r="Z4" s="55" t="s">
        <v>143</v>
      </c>
      <c r="AA4" s="55">
        <v>5</v>
      </c>
      <c r="AB4" s="55"/>
      <c r="AC4" s="55"/>
      <c r="AD4" s="56">
        <v>5</v>
      </c>
      <c r="AE4" s="55">
        <v>3.6</v>
      </c>
      <c r="AF4" s="55"/>
      <c r="AG4" s="56">
        <f t="shared" ref="AG4:AG29" si="0">(AE4/5)*100+AF4</f>
        <v>72</v>
      </c>
      <c r="AH4" s="58">
        <f t="shared" ref="AH4:AH29" si="1">L4*0.2+U4*0.45+AD4*0.1+AG4*0.25</f>
        <v>20.125</v>
      </c>
      <c r="AI4" s="55" t="s">
        <v>36</v>
      </c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</row>
    <row r="5" spans="1:147" ht="32" customHeight="1">
      <c r="A5" s="55">
        <v>2</v>
      </c>
      <c r="B5" s="55" t="s">
        <v>164</v>
      </c>
      <c r="C5" s="55" t="s">
        <v>165</v>
      </c>
      <c r="D5" s="55" t="s">
        <v>92</v>
      </c>
      <c r="E5" s="55" t="s">
        <v>159</v>
      </c>
      <c r="F5" s="55" t="s">
        <v>166</v>
      </c>
      <c r="G5" s="55">
        <v>4</v>
      </c>
      <c r="H5" s="55"/>
      <c r="I5" s="55"/>
      <c r="J5" s="55"/>
      <c r="K5" s="55"/>
      <c r="L5" s="56">
        <v>4</v>
      </c>
      <c r="M5" s="57"/>
      <c r="N5" s="57"/>
      <c r="O5" s="55"/>
      <c r="P5" s="55"/>
      <c r="Q5" s="55"/>
      <c r="R5" s="55"/>
      <c r="S5" s="55"/>
      <c r="T5" s="55"/>
      <c r="U5" s="56">
        <v>0</v>
      </c>
      <c r="V5" s="55"/>
      <c r="W5" s="55"/>
      <c r="X5" s="55"/>
      <c r="Y5" s="55"/>
      <c r="Z5" s="55" t="s">
        <v>167</v>
      </c>
      <c r="AA5" s="55">
        <v>6</v>
      </c>
      <c r="AB5" s="55"/>
      <c r="AC5" s="55"/>
      <c r="AD5" s="56">
        <v>6</v>
      </c>
      <c r="AE5" s="55">
        <v>4.08</v>
      </c>
      <c r="AF5" s="55"/>
      <c r="AG5" s="56">
        <f t="shared" si="0"/>
        <v>81.600000000000009</v>
      </c>
      <c r="AH5" s="58">
        <f t="shared" si="1"/>
        <v>21.8</v>
      </c>
      <c r="AI5" s="55" t="s">
        <v>62</v>
      </c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59"/>
      <c r="EQ5" s="59"/>
    </row>
    <row r="6" spans="1:147" ht="32" customHeight="1">
      <c r="A6" s="55">
        <v>3</v>
      </c>
      <c r="B6" s="55" t="s">
        <v>168</v>
      </c>
      <c r="C6" s="55" t="s">
        <v>169</v>
      </c>
      <c r="D6" s="55" t="s">
        <v>92</v>
      </c>
      <c r="E6" s="55" t="s">
        <v>159</v>
      </c>
      <c r="F6" s="55"/>
      <c r="G6" s="55"/>
      <c r="H6" s="55"/>
      <c r="I6" s="55"/>
      <c r="J6" s="55"/>
      <c r="K6" s="55"/>
      <c r="L6" s="56">
        <v>0</v>
      </c>
      <c r="M6" s="57"/>
      <c r="N6" s="57"/>
      <c r="O6" s="55"/>
      <c r="P6" s="55"/>
      <c r="Q6" s="55"/>
      <c r="R6" s="55"/>
      <c r="S6" s="55"/>
      <c r="T6" s="55"/>
      <c r="U6" s="56">
        <v>0</v>
      </c>
      <c r="V6" s="55"/>
      <c r="W6" s="55"/>
      <c r="X6" s="55"/>
      <c r="Y6" s="55"/>
      <c r="Z6" s="55" t="s">
        <v>170</v>
      </c>
      <c r="AA6" s="55">
        <v>6</v>
      </c>
      <c r="AB6" s="55"/>
      <c r="AC6" s="55"/>
      <c r="AD6" s="56">
        <v>6</v>
      </c>
      <c r="AE6" s="55">
        <v>4.2</v>
      </c>
      <c r="AF6" s="55"/>
      <c r="AG6" s="56">
        <f t="shared" si="0"/>
        <v>84.000000000000014</v>
      </c>
      <c r="AH6" s="58">
        <f t="shared" si="1"/>
        <v>21.600000000000005</v>
      </c>
      <c r="AI6" s="55" t="s">
        <v>62</v>
      </c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59"/>
      <c r="EB6" s="59"/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</row>
    <row r="7" spans="1:147" ht="32" customHeight="1">
      <c r="A7" s="55">
        <v>4</v>
      </c>
      <c r="B7" s="55" t="s">
        <v>171</v>
      </c>
      <c r="C7" s="55" t="s">
        <v>172</v>
      </c>
      <c r="D7" s="55" t="s">
        <v>92</v>
      </c>
      <c r="E7" s="55" t="s">
        <v>159</v>
      </c>
      <c r="F7" s="55" t="s">
        <v>173</v>
      </c>
      <c r="G7" s="55">
        <v>4</v>
      </c>
      <c r="H7" s="55"/>
      <c r="I7" s="55"/>
      <c r="J7" s="55"/>
      <c r="K7" s="55"/>
      <c r="L7" s="56">
        <v>4</v>
      </c>
      <c r="M7" s="57"/>
      <c r="N7" s="57"/>
      <c r="O7" s="55"/>
      <c r="P7" s="55"/>
      <c r="Q7" s="55"/>
      <c r="R7" s="55"/>
      <c r="S7" s="55"/>
      <c r="T7" s="55"/>
      <c r="U7" s="56">
        <v>0</v>
      </c>
      <c r="V7" s="55"/>
      <c r="W7" s="55"/>
      <c r="X7" s="55"/>
      <c r="Y7" s="55"/>
      <c r="Z7" s="55" t="s">
        <v>174</v>
      </c>
      <c r="AA7" s="55">
        <v>6</v>
      </c>
      <c r="AB7" s="55"/>
      <c r="AC7" s="55"/>
      <c r="AD7" s="56">
        <v>6</v>
      </c>
      <c r="AE7" s="55">
        <v>3.79</v>
      </c>
      <c r="AF7" s="55"/>
      <c r="AG7" s="56">
        <f t="shared" si="0"/>
        <v>75.8</v>
      </c>
      <c r="AH7" s="58">
        <f t="shared" si="1"/>
        <v>20.349999999999998</v>
      </c>
      <c r="AI7" s="55" t="s">
        <v>62</v>
      </c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59"/>
      <c r="CP7" s="59"/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  <c r="DB7" s="59"/>
      <c r="DC7" s="59"/>
      <c r="DD7" s="59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9"/>
      <c r="DX7" s="59"/>
      <c r="DY7" s="59"/>
      <c r="DZ7" s="59"/>
      <c r="EA7" s="59"/>
      <c r="EB7" s="59"/>
      <c r="EC7" s="59"/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59"/>
    </row>
    <row r="8" spans="1:147" ht="32" customHeight="1">
      <c r="A8" s="55">
        <v>5</v>
      </c>
      <c r="B8" s="55" t="s">
        <v>175</v>
      </c>
      <c r="C8" s="55" t="s">
        <v>176</v>
      </c>
      <c r="D8" s="55" t="s">
        <v>92</v>
      </c>
      <c r="E8" s="55" t="s">
        <v>159</v>
      </c>
      <c r="F8" s="55" t="s">
        <v>177</v>
      </c>
      <c r="G8" s="55">
        <v>1.5</v>
      </c>
      <c r="H8" s="55"/>
      <c r="I8" s="55"/>
      <c r="J8" s="55"/>
      <c r="K8" s="55"/>
      <c r="L8" s="56">
        <v>1.5</v>
      </c>
      <c r="M8" s="57"/>
      <c r="N8" s="57"/>
      <c r="O8" s="55"/>
      <c r="P8" s="55"/>
      <c r="Q8" s="55"/>
      <c r="R8" s="55"/>
      <c r="S8" s="55"/>
      <c r="T8" s="55"/>
      <c r="U8" s="56">
        <v>0</v>
      </c>
      <c r="V8" s="55"/>
      <c r="W8" s="55"/>
      <c r="X8" s="55"/>
      <c r="Y8" s="55"/>
      <c r="Z8" s="55" t="s">
        <v>178</v>
      </c>
      <c r="AA8" s="55">
        <v>6</v>
      </c>
      <c r="AB8" s="55"/>
      <c r="AC8" s="55"/>
      <c r="AD8" s="56">
        <v>6</v>
      </c>
      <c r="AE8" s="55">
        <v>3.84</v>
      </c>
      <c r="AF8" s="55"/>
      <c r="AG8" s="56">
        <f t="shared" si="0"/>
        <v>76.8</v>
      </c>
      <c r="AH8" s="58">
        <f t="shared" si="1"/>
        <v>20.099999999999998</v>
      </c>
      <c r="AI8" s="55" t="s">
        <v>62</v>
      </c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9"/>
      <c r="DY8" s="59"/>
      <c r="DZ8" s="59"/>
      <c r="EA8" s="59"/>
      <c r="EB8" s="59"/>
      <c r="EC8" s="59"/>
      <c r="ED8" s="59"/>
      <c r="EE8" s="59"/>
      <c r="EF8" s="59"/>
      <c r="EG8" s="59"/>
      <c r="EH8" s="59"/>
      <c r="EI8" s="59"/>
      <c r="EJ8" s="59"/>
      <c r="EK8" s="59"/>
      <c r="EL8" s="59"/>
      <c r="EM8" s="59"/>
      <c r="EN8" s="59"/>
      <c r="EO8" s="59"/>
      <c r="EP8" s="59"/>
      <c r="EQ8" s="59"/>
    </row>
    <row r="9" spans="1:147" ht="32" customHeight="1">
      <c r="A9" s="55">
        <v>6</v>
      </c>
      <c r="B9" s="55" t="s">
        <v>179</v>
      </c>
      <c r="C9" s="55" t="s">
        <v>180</v>
      </c>
      <c r="D9" s="55" t="s">
        <v>92</v>
      </c>
      <c r="E9" s="55" t="s">
        <v>159</v>
      </c>
      <c r="F9" s="55"/>
      <c r="G9" s="55"/>
      <c r="H9" s="55"/>
      <c r="I9" s="55"/>
      <c r="J9" s="55"/>
      <c r="K9" s="55"/>
      <c r="L9" s="56">
        <v>0</v>
      </c>
      <c r="M9" s="57"/>
      <c r="N9" s="57"/>
      <c r="O9" s="55"/>
      <c r="P9" s="55"/>
      <c r="Q9" s="55"/>
      <c r="R9" s="55"/>
      <c r="S9" s="55"/>
      <c r="T9" s="55"/>
      <c r="U9" s="56">
        <v>0</v>
      </c>
      <c r="V9" s="55"/>
      <c r="W9" s="55"/>
      <c r="X9" s="55"/>
      <c r="Y9" s="55"/>
      <c r="Z9" s="55"/>
      <c r="AA9" s="55"/>
      <c r="AB9" s="55"/>
      <c r="AC9" s="55"/>
      <c r="AD9" s="56">
        <v>0</v>
      </c>
      <c r="AE9" s="55">
        <v>4.01</v>
      </c>
      <c r="AF9" s="55"/>
      <c r="AG9" s="56">
        <f t="shared" si="0"/>
        <v>80.199999999999989</v>
      </c>
      <c r="AH9" s="58">
        <f t="shared" si="1"/>
        <v>20.049999999999997</v>
      </c>
      <c r="AI9" s="55" t="s">
        <v>62</v>
      </c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</row>
    <row r="10" spans="1:147" ht="32" customHeight="1">
      <c r="A10" s="55">
        <v>7</v>
      </c>
      <c r="B10" s="55" t="s">
        <v>181</v>
      </c>
      <c r="C10" s="55" t="s">
        <v>182</v>
      </c>
      <c r="D10" s="55" t="s">
        <v>92</v>
      </c>
      <c r="E10" s="55" t="s">
        <v>159</v>
      </c>
      <c r="F10" s="55"/>
      <c r="G10" s="55"/>
      <c r="H10" s="55"/>
      <c r="I10" s="55"/>
      <c r="J10" s="55"/>
      <c r="K10" s="55"/>
      <c r="L10" s="56">
        <v>0</v>
      </c>
      <c r="M10" s="57"/>
      <c r="N10" s="57"/>
      <c r="O10" s="55"/>
      <c r="P10" s="55"/>
      <c r="Q10" s="55"/>
      <c r="R10" s="55"/>
      <c r="S10" s="55"/>
      <c r="T10" s="55"/>
      <c r="U10" s="56">
        <v>0</v>
      </c>
      <c r="V10" s="55"/>
      <c r="W10" s="55"/>
      <c r="X10" s="55"/>
      <c r="Y10" s="55"/>
      <c r="Z10" s="55"/>
      <c r="AA10" s="55"/>
      <c r="AB10" s="55"/>
      <c r="AC10" s="55"/>
      <c r="AD10" s="56">
        <v>0</v>
      </c>
      <c r="AE10" s="55">
        <v>3.99</v>
      </c>
      <c r="AF10" s="55"/>
      <c r="AG10" s="56">
        <f t="shared" si="0"/>
        <v>79.800000000000011</v>
      </c>
      <c r="AH10" s="58">
        <f t="shared" si="1"/>
        <v>19.950000000000003</v>
      </c>
      <c r="AI10" s="55" t="s">
        <v>62</v>
      </c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9"/>
      <c r="DX10" s="59"/>
      <c r="DY10" s="59"/>
      <c r="DZ10" s="59"/>
      <c r="EA10" s="59"/>
      <c r="EB10" s="59"/>
      <c r="EC10" s="59"/>
      <c r="ED10" s="59"/>
      <c r="EE10" s="59"/>
      <c r="EF10" s="59"/>
      <c r="EG10" s="59"/>
      <c r="EH10" s="59"/>
      <c r="EI10" s="59"/>
      <c r="EJ10" s="59"/>
      <c r="EK10" s="59"/>
      <c r="EL10" s="59"/>
      <c r="EM10" s="59"/>
      <c r="EN10" s="59"/>
      <c r="EO10" s="59"/>
      <c r="EP10" s="59"/>
      <c r="EQ10" s="59"/>
    </row>
    <row r="11" spans="1:147" ht="32" customHeight="1">
      <c r="A11" s="55">
        <v>8</v>
      </c>
      <c r="B11" s="55" t="s">
        <v>183</v>
      </c>
      <c r="C11" s="55" t="s">
        <v>184</v>
      </c>
      <c r="D11" s="55" t="s">
        <v>92</v>
      </c>
      <c r="E11" s="55" t="s">
        <v>159</v>
      </c>
      <c r="F11" s="55"/>
      <c r="G11" s="55"/>
      <c r="H11" s="55"/>
      <c r="I11" s="55"/>
      <c r="J11" s="55"/>
      <c r="K11" s="55"/>
      <c r="L11" s="56">
        <v>0</v>
      </c>
      <c r="M11" s="57"/>
      <c r="N11" s="57"/>
      <c r="O11" s="55"/>
      <c r="P11" s="55"/>
      <c r="Q11" s="55"/>
      <c r="R11" s="55"/>
      <c r="S11" s="55"/>
      <c r="T11" s="55"/>
      <c r="U11" s="56">
        <v>0</v>
      </c>
      <c r="V11" s="55"/>
      <c r="W11" s="55"/>
      <c r="X11" s="55"/>
      <c r="Y11" s="55"/>
      <c r="Z11" s="55"/>
      <c r="AA11" s="55"/>
      <c r="AB11" s="55"/>
      <c r="AC11" s="55"/>
      <c r="AD11" s="56">
        <v>0</v>
      </c>
      <c r="AE11" s="55">
        <v>3.96</v>
      </c>
      <c r="AF11" s="55"/>
      <c r="AG11" s="56">
        <f t="shared" si="0"/>
        <v>79.2</v>
      </c>
      <c r="AH11" s="58">
        <f t="shared" si="1"/>
        <v>19.8</v>
      </c>
      <c r="AI11" s="55" t="s">
        <v>62</v>
      </c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  <c r="DA11" s="59"/>
      <c r="DB11" s="59"/>
      <c r="DC11" s="59"/>
      <c r="DD11" s="59"/>
      <c r="DE11" s="59"/>
      <c r="DF11" s="59"/>
      <c r="DG11" s="59"/>
      <c r="DH11" s="59"/>
      <c r="DI11" s="59"/>
      <c r="DJ11" s="59"/>
      <c r="DK11" s="59"/>
      <c r="DL11" s="59"/>
      <c r="DM11" s="59"/>
      <c r="DN11" s="59"/>
      <c r="DO11" s="59"/>
      <c r="DP11" s="59"/>
      <c r="DQ11" s="59"/>
      <c r="DR11" s="59"/>
      <c r="DS11" s="59"/>
      <c r="DT11" s="59"/>
      <c r="DU11" s="59"/>
      <c r="DV11" s="59"/>
      <c r="DW11" s="59"/>
      <c r="DX11" s="59"/>
      <c r="DY11" s="59"/>
      <c r="DZ11" s="59"/>
      <c r="EA11" s="59"/>
      <c r="EB11" s="59"/>
      <c r="EC11" s="59"/>
      <c r="ED11" s="59"/>
      <c r="EE11" s="59"/>
      <c r="EF11" s="59"/>
      <c r="EG11" s="59"/>
      <c r="EH11" s="59"/>
      <c r="EI11" s="59"/>
      <c r="EJ11" s="59"/>
      <c r="EK11" s="59"/>
      <c r="EL11" s="59"/>
      <c r="EM11" s="59"/>
      <c r="EN11" s="59"/>
      <c r="EO11" s="59"/>
      <c r="EP11" s="59"/>
      <c r="EQ11" s="59"/>
    </row>
    <row r="12" spans="1:147" ht="32" customHeight="1">
      <c r="A12" s="55">
        <v>9</v>
      </c>
      <c r="B12" s="55" t="s">
        <v>185</v>
      </c>
      <c r="C12" s="55" t="s">
        <v>186</v>
      </c>
      <c r="D12" s="55" t="s">
        <v>92</v>
      </c>
      <c r="E12" s="55" t="s">
        <v>159</v>
      </c>
      <c r="F12" s="55"/>
      <c r="G12" s="55"/>
      <c r="H12" s="55"/>
      <c r="I12" s="55"/>
      <c r="J12" s="55"/>
      <c r="K12" s="55"/>
      <c r="L12" s="56">
        <v>0</v>
      </c>
      <c r="M12" s="57"/>
      <c r="N12" s="57"/>
      <c r="O12" s="55"/>
      <c r="P12" s="55"/>
      <c r="Q12" s="55"/>
      <c r="R12" s="55"/>
      <c r="S12" s="55"/>
      <c r="T12" s="55"/>
      <c r="U12" s="56">
        <v>0</v>
      </c>
      <c r="V12" s="55"/>
      <c r="W12" s="55"/>
      <c r="X12" s="55"/>
      <c r="Y12" s="55"/>
      <c r="Z12" s="55"/>
      <c r="AA12" s="55"/>
      <c r="AB12" s="55"/>
      <c r="AC12" s="55"/>
      <c r="AD12" s="56">
        <v>0</v>
      </c>
      <c r="AE12" s="55">
        <v>3.92</v>
      </c>
      <c r="AF12" s="55"/>
      <c r="AG12" s="56">
        <f t="shared" si="0"/>
        <v>78.400000000000006</v>
      </c>
      <c r="AH12" s="58">
        <f t="shared" si="1"/>
        <v>19.600000000000001</v>
      </c>
      <c r="AI12" s="55" t="s">
        <v>62</v>
      </c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59"/>
      <c r="DK12" s="59"/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59"/>
      <c r="DW12" s="59"/>
      <c r="DX12" s="59"/>
      <c r="DY12" s="59"/>
      <c r="DZ12" s="59"/>
      <c r="EA12" s="59"/>
      <c r="EB12" s="59"/>
      <c r="EC12" s="59"/>
      <c r="ED12" s="59"/>
      <c r="EE12" s="59"/>
      <c r="EF12" s="59"/>
      <c r="EG12" s="59"/>
      <c r="EH12" s="59"/>
      <c r="EI12" s="59"/>
      <c r="EJ12" s="59"/>
      <c r="EK12" s="59"/>
      <c r="EL12" s="59"/>
      <c r="EM12" s="59"/>
      <c r="EN12" s="59"/>
      <c r="EO12" s="59"/>
      <c r="EP12" s="59"/>
      <c r="EQ12" s="59"/>
    </row>
    <row r="13" spans="1:147" ht="32" customHeight="1">
      <c r="A13" s="55">
        <v>10</v>
      </c>
      <c r="B13" s="55" t="s">
        <v>187</v>
      </c>
      <c r="C13" s="55" t="s">
        <v>188</v>
      </c>
      <c r="D13" s="55" t="s">
        <v>92</v>
      </c>
      <c r="E13" s="55" t="s">
        <v>159</v>
      </c>
      <c r="F13" s="55"/>
      <c r="G13" s="55"/>
      <c r="H13" s="55"/>
      <c r="I13" s="55"/>
      <c r="J13" s="55"/>
      <c r="K13" s="55"/>
      <c r="L13" s="56">
        <v>0</v>
      </c>
      <c r="M13" s="57"/>
      <c r="N13" s="57"/>
      <c r="O13" s="55"/>
      <c r="P13" s="55"/>
      <c r="Q13" s="55"/>
      <c r="R13" s="55"/>
      <c r="S13" s="55"/>
      <c r="T13" s="55"/>
      <c r="U13" s="56">
        <v>0</v>
      </c>
      <c r="V13" s="55"/>
      <c r="W13" s="55"/>
      <c r="X13" s="55"/>
      <c r="Y13" s="55"/>
      <c r="Z13" s="55" t="s">
        <v>189</v>
      </c>
      <c r="AA13" s="55">
        <v>3</v>
      </c>
      <c r="AB13" s="55"/>
      <c r="AC13" s="55"/>
      <c r="AD13" s="56">
        <v>3</v>
      </c>
      <c r="AE13" s="55">
        <v>3.69</v>
      </c>
      <c r="AF13" s="55"/>
      <c r="AG13" s="56">
        <f t="shared" si="0"/>
        <v>73.8</v>
      </c>
      <c r="AH13" s="58">
        <f t="shared" si="1"/>
        <v>18.75</v>
      </c>
      <c r="AI13" s="55" t="s">
        <v>62</v>
      </c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  <c r="DA13" s="59"/>
      <c r="DB13" s="59"/>
      <c r="DC13" s="59"/>
      <c r="DD13" s="59"/>
      <c r="DE13" s="59"/>
      <c r="DF13" s="59"/>
      <c r="DG13" s="59"/>
      <c r="DH13" s="59"/>
      <c r="DI13" s="59"/>
      <c r="DJ13" s="59"/>
      <c r="DK13" s="59"/>
      <c r="DL13" s="59"/>
      <c r="DM13" s="59"/>
      <c r="DN13" s="59"/>
      <c r="DO13" s="59"/>
      <c r="DP13" s="59"/>
      <c r="DQ13" s="59"/>
      <c r="DR13" s="59"/>
      <c r="DS13" s="59"/>
      <c r="DT13" s="59"/>
      <c r="DU13" s="59"/>
      <c r="DV13" s="59"/>
      <c r="DW13" s="59"/>
      <c r="DX13" s="59"/>
      <c r="DY13" s="59"/>
      <c r="DZ13" s="59"/>
      <c r="EA13" s="59"/>
      <c r="EB13" s="59"/>
      <c r="EC13" s="59"/>
      <c r="ED13" s="59"/>
      <c r="EE13" s="59"/>
      <c r="EF13" s="59"/>
      <c r="EG13" s="59"/>
      <c r="EH13" s="59"/>
      <c r="EI13" s="59"/>
      <c r="EJ13" s="59"/>
      <c r="EK13" s="59"/>
      <c r="EL13" s="59"/>
      <c r="EM13" s="59"/>
      <c r="EN13" s="59"/>
      <c r="EO13" s="59"/>
      <c r="EP13" s="59"/>
      <c r="EQ13" s="59"/>
    </row>
    <row r="14" spans="1:147" ht="32" customHeight="1">
      <c r="A14" s="55">
        <v>11</v>
      </c>
      <c r="B14" s="55" t="s">
        <v>190</v>
      </c>
      <c r="C14" s="55" t="s">
        <v>191</v>
      </c>
      <c r="D14" s="55" t="s">
        <v>92</v>
      </c>
      <c r="E14" s="55" t="s">
        <v>159</v>
      </c>
      <c r="F14" s="55"/>
      <c r="G14" s="55"/>
      <c r="H14" s="55"/>
      <c r="I14" s="55"/>
      <c r="J14" s="55"/>
      <c r="K14" s="55"/>
      <c r="L14" s="56">
        <v>0</v>
      </c>
      <c r="M14" s="57"/>
      <c r="N14" s="57"/>
      <c r="O14" s="55"/>
      <c r="P14" s="55"/>
      <c r="Q14" s="55"/>
      <c r="R14" s="55"/>
      <c r="S14" s="55"/>
      <c r="T14" s="55"/>
      <c r="U14" s="56">
        <v>0</v>
      </c>
      <c r="V14" s="55"/>
      <c r="W14" s="55"/>
      <c r="X14" s="55"/>
      <c r="Y14" s="55"/>
      <c r="Z14" s="55" t="s">
        <v>192</v>
      </c>
      <c r="AA14" s="55">
        <v>3</v>
      </c>
      <c r="AB14" s="55"/>
      <c r="AC14" s="55"/>
      <c r="AD14" s="56">
        <v>3</v>
      </c>
      <c r="AE14" s="55">
        <v>3.68</v>
      </c>
      <c r="AF14" s="55"/>
      <c r="AG14" s="56">
        <f t="shared" si="0"/>
        <v>73.599999999999994</v>
      </c>
      <c r="AH14" s="58">
        <f t="shared" si="1"/>
        <v>18.7</v>
      </c>
      <c r="AI14" s="55" t="s">
        <v>62</v>
      </c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  <c r="DA14" s="59"/>
      <c r="DB14" s="59"/>
      <c r="DC14" s="59"/>
      <c r="DD14" s="59"/>
      <c r="DE14" s="59"/>
      <c r="DF14" s="59"/>
      <c r="DG14" s="59"/>
      <c r="DH14" s="59"/>
      <c r="DI14" s="59"/>
      <c r="DJ14" s="59"/>
      <c r="DK14" s="59"/>
      <c r="DL14" s="59"/>
      <c r="DM14" s="59"/>
      <c r="DN14" s="59"/>
      <c r="DO14" s="59"/>
      <c r="DP14" s="59"/>
      <c r="DQ14" s="59"/>
      <c r="DR14" s="59"/>
      <c r="DS14" s="59"/>
      <c r="DT14" s="59"/>
      <c r="DU14" s="59"/>
      <c r="DV14" s="59"/>
      <c r="DW14" s="59"/>
      <c r="DX14" s="59"/>
      <c r="DY14" s="59"/>
      <c r="DZ14" s="59"/>
      <c r="EA14" s="59"/>
      <c r="EB14" s="59"/>
      <c r="EC14" s="59"/>
      <c r="ED14" s="59"/>
      <c r="EE14" s="59"/>
      <c r="EF14" s="59"/>
      <c r="EG14" s="59"/>
      <c r="EH14" s="59"/>
      <c r="EI14" s="59"/>
      <c r="EJ14" s="59"/>
      <c r="EK14" s="59"/>
      <c r="EL14" s="59"/>
      <c r="EM14" s="59"/>
      <c r="EN14" s="59"/>
      <c r="EO14" s="59"/>
      <c r="EP14" s="59"/>
      <c r="EQ14" s="59"/>
    </row>
    <row r="15" spans="1:147" ht="32" customHeight="1">
      <c r="A15" s="55">
        <v>12</v>
      </c>
      <c r="B15" s="55" t="s">
        <v>193</v>
      </c>
      <c r="C15" s="55" t="s">
        <v>194</v>
      </c>
      <c r="D15" s="55" t="s">
        <v>92</v>
      </c>
      <c r="E15" s="55" t="s">
        <v>159</v>
      </c>
      <c r="F15" s="55"/>
      <c r="G15" s="55"/>
      <c r="H15" s="55"/>
      <c r="I15" s="55"/>
      <c r="J15" s="55"/>
      <c r="K15" s="55"/>
      <c r="L15" s="56">
        <v>0</v>
      </c>
      <c r="M15" s="57"/>
      <c r="N15" s="57"/>
      <c r="O15" s="55"/>
      <c r="P15" s="55"/>
      <c r="Q15" s="55"/>
      <c r="R15" s="55"/>
      <c r="S15" s="55"/>
      <c r="T15" s="55"/>
      <c r="U15" s="56">
        <v>0</v>
      </c>
      <c r="V15" s="55"/>
      <c r="W15" s="55"/>
      <c r="X15" s="55"/>
      <c r="Y15" s="55"/>
      <c r="Z15" s="55"/>
      <c r="AA15" s="55"/>
      <c r="AB15" s="55"/>
      <c r="AC15" s="55"/>
      <c r="AD15" s="56">
        <v>0</v>
      </c>
      <c r="AE15" s="55">
        <v>3.73</v>
      </c>
      <c r="AF15" s="55"/>
      <c r="AG15" s="56">
        <f t="shared" si="0"/>
        <v>74.599999999999994</v>
      </c>
      <c r="AH15" s="58">
        <f t="shared" si="1"/>
        <v>18.649999999999999</v>
      </c>
      <c r="AI15" s="55" t="s">
        <v>62</v>
      </c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  <c r="DA15" s="59"/>
      <c r="DB15" s="59"/>
      <c r="DC15" s="59"/>
      <c r="DD15" s="59"/>
      <c r="DE15" s="59"/>
      <c r="DF15" s="59"/>
      <c r="DG15" s="59"/>
      <c r="DH15" s="59"/>
      <c r="DI15" s="59"/>
      <c r="DJ15" s="59"/>
      <c r="DK15" s="59"/>
      <c r="DL15" s="59"/>
      <c r="DM15" s="59"/>
      <c r="DN15" s="59"/>
      <c r="DO15" s="59"/>
      <c r="DP15" s="59"/>
      <c r="DQ15" s="59"/>
      <c r="DR15" s="59"/>
      <c r="DS15" s="59"/>
      <c r="DT15" s="59"/>
      <c r="DU15" s="59"/>
      <c r="DV15" s="59"/>
      <c r="DW15" s="59"/>
      <c r="DX15" s="59"/>
      <c r="DY15" s="59"/>
      <c r="DZ15" s="59"/>
      <c r="EA15" s="59"/>
      <c r="EB15" s="59"/>
      <c r="EC15" s="59"/>
      <c r="ED15" s="59"/>
      <c r="EE15" s="59"/>
      <c r="EF15" s="59"/>
      <c r="EG15" s="59"/>
      <c r="EH15" s="59"/>
      <c r="EI15" s="59"/>
      <c r="EJ15" s="59"/>
      <c r="EK15" s="59"/>
      <c r="EL15" s="59"/>
      <c r="EM15" s="59"/>
      <c r="EN15" s="59"/>
      <c r="EO15" s="59"/>
      <c r="EP15" s="59"/>
      <c r="EQ15" s="59"/>
    </row>
    <row r="16" spans="1:147" ht="32" customHeight="1">
      <c r="A16" s="55">
        <v>13</v>
      </c>
      <c r="B16" s="55" t="s">
        <v>195</v>
      </c>
      <c r="C16" s="55" t="s">
        <v>196</v>
      </c>
      <c r="D16" s="55" t="s">
        <v>92</v>
      </c>
      <c r="E16" s="55" t="s">
        <v>159</v>
      </c>
      <c r="F16" s="55"/>
      <c r="G16" s="55"/>
      <c r="H16" s="55"/>
      <c r="I16" s="55"/>
      <c r="J16" s="55"/>
      <c r="K16" s="55"/>
      <c r="L16" s="56">
        <v>0</v>
      </c>
      <c r="M16" s="57"/>
      <c r="N16" s="57"/>
      <c r="O16" s="55"/>
      <c r="P16" s="55"/>
      <c r="Q16" s="55"/>
      <c r="R16" s="55"/>
      <c r="S16" s="55"/>
      <c r="T16" s="55"/>
      <c r="U16" s="56">
        <v>0</v>
      </c>
      <c r="V16" s="55"/>
      <c r="W16" s="55"/>
      <c r="X16" s="55"/>
      <c r="Y16" s="55"/>
      <c r="Z16" s="55" t="s">
        <v>192</v>
      </c>
      <c r="AA16" s="55">
        <v>3</v>
      </c>
      <c r="AB16" s="55"/>
      <c r="AC16" s="55"/>
      <c r="AD16" s="56">
        <v>3</v>
      </c>
      <c r="AE16" s="55">
        <v>3.63</v>
      </c>
      <c r="AF16" s="55"/>
      <c r="AG16" s="56">
        <f t="shared" si="0"/>
        <v>72.599999999999994</v>
      </c>
      <c r="AH16" s="58">
        <f t="shared" si="1"/>
        <v>18.45</v>
      </c>
      <c r="AI16" s="55" t="s">
        <v>62</v>
      </c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59"/>
      <c r="CT16" s="59"/>
      <c r="CU16" s="59"/>
      <c r="CV16" s="59"/>
      <c r="CW16" s="59"/>
      <c r="CX16" s="59"/>
      <c r="CY16" s="59"/>
      <c r="CZ16" s="59"/>
      <c r="DA16" s="59"/>
      <c r="DB16" s="59"/>
      <c r="DC16" s="59"/>
      <c r="DD16" s="59"/>
      <c r="DE16" s="59"/>
      <c r="DF16" s="59"/>
      <c r="DG16" s="59"/>
      <c r="DH16" s="59"/>
      <c r="DI16" s="59"/>
      <c r="DJ16" s="59"/>
      <c r="DK16" s="59"/>
      <c r="DL16" s="59"/>
      <c r="DM16" s="59"/>
      <c r="DN16" s="59"/>
      <c r="DO16" s="59"/>
      <c r="DP16" s="59"/>
      <c r="DQ16" s="59"/>
      <c r="DR16" s="59"/>
      <c r="DS16" s="59"/>
      <c r="DT16" s="59"/>
      <c r="DU16" s="59"/>
      <c r="DV16" s="59"/>
      <c r="DW16" s="59"/>
      <c r="DX16" s="59"/>
      <c r="DY16" s="59"/>
      <c r="DZ16" s="59"/>
      <c r="EA16" s="59"/>
      <c r="EB16" s="59"/>
      <c r="EC16" s="59"/>
      <c r="ED16" s="59"/>
      <c r="EE16" s="59"/>
      <c r="EF16" s="59"/>
      <c r="EG16" s="59"/>
      <c r="EH16" s="59"/>
      <c r="EI16" s="59"/>
      <c r="EJ16" s="59"/>
      <c r="EK16" s="59"/>
      <c r="EL16" s="59"/>
      <c r="EM16" s="59"/>
      <c r="EN16" s="59"/>
      <c r="EO16" s="59"/>
      <c r="EP16" s="59"/>
      <c r="EQ16" s="59"/>
    </row>
    <row r="17" spans="1:147" ht="32" customHeight="1">
      <c r="A17" s="55">
        <v>14</v>
      </c>
      <c r="B17" s="55" t="s">
        <v>197</v>
      </c>
      <c r="C17" s="55" t="s">
        <v>198</v>
      </c>
      <c r="D17" s="55" t="s">
        <v>92</v>
      </c>
      <c r="E17" s="55" t="s">
        <v>159</v>
      </c>
      <c r="F17" s="55"/>
      <c r="G17" s="55"/>
      <c r="H17" s="55"/>
      <c r="I17" s="55"/>
      <c r="J17" s="55"/>
      <c r="K17" s="55"/>
      <c r="L17" s="56">
        <v>0</v>
      </c>
      <c r="M17" s="57"/>
      <c r="N17" s="57"/>
      <c r="O17" s="55"/>
      <c r="P17" s="55"/>
      <c r="Q17" s="55"/>
      <c r="R17" s="55"/>
      <c r="S17" s="55"/>
      <c r="T17" s="55"/>
      <c r="U17" s="56">
        <v>0</v>
      </c>
      <c r="V17" s="55"/>
      <c r="W17" s="55"/>
      <c r="X17" s="55"/>
      <c r="Y17" s="55"/>
      <c r="Z17" s="55" t="s">
        <v>199</v>
      </c>
      <c r="AA17" s="55">
        <v>6</v>
      </c>
      <c r="AB17" s="55"/>
      <c r="AC17" s="55"/>
      <c r="AD17" s="56">
        <v>6</v>
      </c>
      <c r="AE17" s="55">
        <v>3.56</v>
      </c>
      <c r="AF17" s="55"/>
      <c r="AG17" s="56">
        <f t="shared" si="0"/>
        <v>71.2</v>
      </c>
      <c r="AH17" s="58">
        <f t="shared" si="1"/>
        <v>18.400000000000002</v>
      </c>
      <c r="AI17" s="55" t="s">
        <v>62</v>
      </c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  <c r="DA17" s="59"/>
      <c r="DB17" s="59"/>
      <c r="DC17" s="59"/>
      <c r="DD17" s="59"/>
      <c r="DE17" s="59"/>
      <c r="DF17" s="59"/>
      <c r="DG17" s="59"/>
      <c r="DH17" s="59"/>
      <c r="DI17" s="59"/>
      <c r="DJ17" s="59"/>
      <c r="DK17" s="59"/>
      <c r="DL17" s="59"/>
      <c r="DM17" s="59"/>
      <c r="DN17" s="59"/>
      <c r="DO17" s="59"/>
      <c r="DP17" s="59"/>
      <c r="DQ17" s="59"/>
      <c r="DR17" s="59"/>
      <c r="DS17" s="59"/>
      <c r="DT17" s="59"/>
      <c r="DU17" s="59"/>
      <c r="DV17" s="59"/>
      <c r="DW17" s="59"/>
      <c r="DX17" s="59"/>
      <c r="DY17" s="59"/>
      <c r="DZ17" s="59"/>
      <c r="EA17" s="59"/>
      <c r="EB17" s="59"/>
      <c r="EC17" s="59"/>
      <c r="ED17" s="59"/>
      <c r="EE17" s="59"/>
      <c r="EF17" s="59"/>
      <c r="EG17" s="59"/>
      <c r="EH17" s="59"/>
      <c r="EI17" s="59"/>
      <c r="EJ17" s="59"/>
      <c r="EK17" s="59"/>
      <c r="EL17" s="59"/>
      <c r="EM17" s="59"/>
      <c r="EN17" s="59"/>
      <c r="EO17" s="59"/>
      <c r="EP17" s="59"/>
      <c r="EQ17" s="59"/>
    </row>
    <row r="18" spans="1:147" ht="32" customHeight="1">
      <c r="A18" s="55">
        <v>15</v>
      </c>
      <c r="B18" s="55" t="s">
        <v>200</v>
      </c>
      <c r="C18" s="55" t="s">
        <v>201</v>
      </c>
      <c r="D18" s="55" t="s">
        <v>92</v>
      </c>
      <c r="E18" s="55" t="s">
        <v>159</v>
      </c>
      <c r="F18" s="55"/>
      <c r="G18" s="55"/>
      <c r="H18" s="55"/>
      <c r="I18" s="55"/>
      <c r="J18" s="55"/>
      <c r="K18" s="55"/>
      <c r="L18" s="56">
        <v>0</v>
      </c>
      <c r="M18" s="57"/>
      <c r="N18" s="57"/>
      <c r="O18" s="55"/>
      <c r="P18" s="55"/>
      <c r="Q18" s="55"/>
      <c r="R18" s="55"/>
      <c r="S18" s="55"/>
      <c r="T18" s="55"/>
      <c r="U18" s="56">
        <v>0</v>
      </c>
      <c r="V18" s="55"/>
      <c r="W18" s="55"/>
      <c r="X18" s="55"/>
      <c r="Y18" s="55"/>
      <c r="Z18" s="55"/>
      <c r="AA18" s="55"/>
      <c r="AB18" s="55"/>
      <c r="AC18" s="55"/>
      <c r="AD18" s="56">
        <v>0</v>
      </c>
      <c r="AE18" s="55">
        <v>3.64</v>
      </c>
      <c r="AF18" s="55"/>
      <c r="AG18" s="56">
        <f t="shared" si="0"/>
        <v>72.8</v>
      </c>
      <c r="AH18" s="58">
        <f t="shared" si="1"/>
        <v>18.2</v>
      </c>
      <c r="AI18" s="55" t="s">
        <v>62</v>
      </c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  <c r="DA18" s="59"/>
      <c r="DB18" s="59"/>
      <c r="DC18" s="59"/>
      <c r="DD18" s="59"/>
      <c r="DE18" s="59"/>
      <c r="DF18" s="59"/>
      <c r="DG18" s="59"/>
      <c r="DH18" s="59"/>
      <c r="DI18" s="59"/>
      <c r="DJ18" s="59"/>
      <c r="DK18" s="59"/>
      <c r="DL18" s="59"/>
      <c r="DM18" s="59"/>
      <c r="DN18" s="59"/>
      <c r="DO18" s="59"/>
      <c r="DP18" s="59"/>
      <c r="DQ18" s="59"/>
      <c r="DR18" s="59"/>
      <c r="DS18" s="59"/>
      <c r="DT18" s="59"/>
      <c r="DU18" s="59"/>
      <c r="DV18" s="59"/>
      <c r="DW18" s="59"/>
      <c r="DX18" s="59"/>
      <c r="DY18" s="59"/>
      <c r="DZ18" s="59"/>
      <c r="EA18" s="59"/>
      <c r="EB18" s="59"/>
      <c r="EC18" s="59"/>
      <c r="ED18" s="59"/>
      <c r="EE18" s="59"/>
      <c r="EF18" s="59"/>
      <c r="EG18" s="59"/>
      <c r="EH18" s="59"/>
      <c r="EI18" s="59"/>
      <c r="EJ18" s="59"/>
      <c r="EK18" s="59"/>
      <c r="EL18" s="59"/>
      <c r="EM18" s="59"/>
      <c r="EN18" s="59"/>
      <c r="EO18" s="59"/>
      <c r="EP18" s="59"/>
      <c r="EQ18" s="59"/>
    </row>
    <row r="19" spans="1:147" ht="32" customHeight="1">
      <c r="A19" s="55">
        <v>16</v>
      </c>
      <c r="B19" s="55" t="s">
        <v>202</v>
      </c>
      <c r="C19" s="55" t="s">
        <v>203</v>
      </c>
      <c r="D19" s="55" t="s">
        <v>92</v>
      </c>
      <c r="E19" s="55" t="s">
        <v>159</v>
      </c>
      <c r="F19" s="55"/>
      <c r="G19" s="55"/>
      <c r="H19" s="55"/>
      <c r="I19" s="55"/>
      <c r="J19" s="55"/>
      <c r="K19" s="55"/>
      <c r="L19" s="56">
        <v>0</v>
      </c>
      <c r="M19" s="57"/>
      <c r="N19" s="57"/>
      <c r="O19" s="55"/>
      <c r="P19" s="55"/>
      <c r="Q19" s="55"/>
      <c r="R19" s="55"/>
      <c r="S19" s="55"/>
      <c r="T19" s="55"/>
      <c r="U19" s="56">
        <v>0</v>
      </c>
      <c r="V19" s="55"/>
      <c r="W19" s="55"/>
      <c r="X19" s="55"/>
      <c r="Y19" s="55"/>
      <c r="Z19" s="55" t="s">
        <v>204</v>
      </c>
      <c r="AA19" s="55">
        <v>9</v>
      </c>
      <c r="AB19" s="55"/>
      <c r="AC19" s="55"/>
      <c r="AD19" s="56">
        <v>0</v>
      </c>
      <c r="AE19" s="55">
        <v>3.64</v>
      </c>
      <c r="AF19" s="55"/>
      <c r="AG19" s="56">
        <f t="shared" si="0"/>
        <v>72.8</v>
      </c>
      <c r="AH19" s="58">
        <f t="shared" si="1"/>
        <v>18.2</v>
      </c>
      <c r="AI19" s="55" t="s">
        <v>62</v>
      </c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  <c r="DA19" s="59"/>
      <c r="DB19" s="59"/>
      <c r="DC19" s="59"/>
      <c r="DD19" s="59"/>
      <c r="DE19" s="59"/>
      <c r="DF19" s="59"/>
      <c r="DG19" s="59"/>
      <c r="DH19" s="59"/>
      <c r="DI19" s="59"/>
      <c r="DJ19" s="59"/>
      <c r="DK19" s="59"/>
      <c r="DL19" s="59"/>
      <c r="DM19" s="59"/>
      <c r="DN19" s="59"/>
      <c r="DO19" s="59"/>
      <c r="DP19" s="59"/>
      <c r="DQ19" s="59"/>
      <c r="DR19" s="59"/>
      <c r="DS19" s="59"/>
      <c r="DT19" s="59"/>
      <c r="DU19" s="59"/>
      <c r="DV19" s="59"/>
      <c r="DW19" s="59"/>
      <c r="DX19" s="59"/>
      <c r="DY19" s="59"/>
      <c r="DZ19" s="59"/>
      <c r="EA19" s="59"/>
      <c r="EB19" s="59"/>
      <c r="EC19" s="59"/>
      <c r="ED19" s="59"/>
      <c r="EE19" s="59"/>
      <c r="EF19" s="59"/>
      <c r="EG19" s="59"/>
      <c r="EH19" s="59"/>
      <c r="EI19" s="59"/>
      <c r="EJ19" s="59"/>
      <c r="EK19" s="59"/>
      <c r="EL19" s="59"/>
      <c r="EM19" s="59"/>
      <c r="EN19" s="59"/>
      <c r="EO19" s="59"/>
      <c r="EP19" s="59"/>
      <c r="EQ19" s="59"/>
    </row>
    <row r="20" spans="1:147" ht="32" customHeight="1">
      <c r="A20" s="55">
        <v>17</v>
      </c>
      <c r="B20" s="55" t="s">
        <v>205</v>
      </c>
      <c r="C20" s="55" t="s">
        <v>206</v>
      </c>
      <c r="D20" s="55" t="s">
        <v>92</v>
      </c>
      <c r="E20" s="55" t="s">
        <v>159</v>
      </c>
      <c r="F20" s="55"/>
      <c r="G20" s="55"/>
      <c r="H20" s="55"/>
      <c r="I20" s="55"/>
      <c r="J20" s="55"/>
      <c r="K20" s="55"/>
      <c r="L20" s="56">
        <v>0</v>
      </c>
      <c r="M20" s="57"/>
      <c r="N20" s="57"/>
      <c r="O20" s="55"/>
      <c r="P20" s="55"/>
      <c r="Q20" s="55"/>
      <c r="R20" s="55"/>
      <c r="S20" s="55"/>
      <c r="T20" s="55"/>
      <c r="U20" s="56">
        <v>0</v>
      </c>
      <c r="V20" s="55"/>
      <c r="W20" s="55"/>
      <c r="X20" s="55"/>
      <c r="Y20" s="55"/>
      <c r="Z20" s="55"/>
      <c r="AA20" s="55"/>
      <c r="AB20" s="55"/>
      <c r="AC20" s="55"/>
      <c r="AD20" s="56">
        <v>0</v>
      </c>
      <c r="AE20" s="55">
        <v>3.62</v>
      </c>
      <c r="AF20" s="55"/>
      <c r="AG20" s="56">
        <f t="shared" si="0"/>
        <v>72.399999999999991</v>
      </c>
      <c r="AH20" s="58">
        <f t="shared" si="1"/>
        <v>18.099999999999998</v>
      </c>
      <c r="AI20" s="55" t="s">
        <v>62</v>
      </c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  <c r="DA20" s="59"/>
      <c r="DB20" s="59"/>
      <c r="DC20" s="59"/>
      <c r="DD20" s="59"/>
      <c r="DE20" s="59"/>
      <c r="DF20" s="59"/>
      <c r="DG20" s="59"/>
      <c r="DH20" s="59"/>
      <c r="DI20" s="59"/>
      <c r="DJ20" s="59"/>
      <c r="DK20" s="59"/>
      <c r="DL20" s="59"/>
      <c r="DM20" s="59"/>
      <c r="DN20" s="59"/>
      <c r="DO20" s="59"/>
      <c r="DP20" s="59"/>
      <c r="DQ20" s="59"/>
      <c r="DR20" s="59"/>
      <c r="DS20" s="59"/>
      <c r="DT20" s="59"/>
      <c r="DU20" s="59"/>
      <c r="DV20" s="59"/>
      <c r="DW20" s="59"/>
      <c r="DX20" s="59"/>
      <c r="DY20" s="59"/>
      <c r="DZ20" s="59"/>
      <c r="EA20" s="59"/>
      <c r="EB20" s="59"/>
      <c r="EC20" s="59"/>
      <c r="ED20" s="59"/>
      <c r="EE20" s="59"/>
      <c r="EF20" s="59"/>
      <c r="EG20" s="59"/>
      <c r="EH20" s="59"/>
      <c r="EI20" s="59"/>
      <c r="EJ20" s="59"/>
      <c r="EK20" s="59"/>
      <c r="EL20" s="59"/>
      <c r="EM20" s="59"/>
      <c r="EN20" s="59"/>
      <c r="EO20" s="59"/>
      <c r="EP20" s="59"/>
      <c r="EQ20" s="59"/>
    </row>
    <row r="21" spans="1:147" ht="32" customHeight="1">
      <c r="A21" s="55">
        <v>18</v>
      </c>
      <c r="B21" s="55" t="s">
        <v>207</v>
      </c>
      <c r="C21" s="55" t="s">
        <v>208</v>
      </c>
      <c r="D21" s="55" t="s">
        <v>92</v>
      </c>
      <c r="E21" s="55" t="s">
        <v>159</v>
      </c>
      <c r="F21" s="55"/>
      <c r="G21" s="55"/>
      <c r="H21" s="55"/>
      <c r="I21" s="55"/>
      <c r="J21" s="55"/>
      <c r="K21" s="55"/>
      <c r="L21" s="56">
        <v>0</v>
      </c>
      <c r="M21" s="57"/>
      <c r="N21" s="57"/>
      <c r="O21" s="55"/>
      <c r="P21" s="55"/>
      <c r="Q21" s="55"/>
      <c r="R21" s="55"/>
      <c r="S21" s="55"/>
      <c r="T21" s="55"/>
      <c r="U21" s="56">
        <v>0</v>
      </c>
      <c r="V21" s="55"/>
      <c r="W21" s="55"/>
      <c r="X21" s="55"/>
      <c r="Y21" s="55"/>
      <c r="Z21" s="55"/>
      <c r="AA21" s="55"/>
      <c r="AB21" s="55"/>
      <c r="AC21" s="55"/>
      <c r="AD21" s="56">
        <v>0</v>
      </c>
      <c r="AE21" s="55">
        <v>3.62</v>
      </c>
      <c r="AF21" s="55"/>
      <c r="AG21" s="56">
        <f t="shared" si="0"/>
        <v>72.399999999999991</v>
      </c>
      <c r="AH21" s="58">
        <f t="shared" si="1"/>
        <v>18.099999999999998</v>
      </c>
      <c r="AI21" s="55" t="s">
        <v>62</v>
      </c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  <c r="DA21" s="59"/>
      <c r="DB21" s="59"/>
      <c r="DC21" s="59"/>
      <c r="DD21" s="59"/>
      <c r="DE21" s="59"/>
      <c r="DF21" s="59"/>
      <c r="DG21" s="59"/>
      <c r="DH21" s="59"/>
      <c r="DI21" s="59"/>
      <c r="DJ21" s="59"/>
      <c r="DK21" s="59"/>
      <c r="DL21" s="59"/>
      <c r="DM21" s="59"/>
      <c r="DN21" s="59"/>
      <c r="DO21" s="59"/>
      <c r="DP21" s="59"/>
      <c r="DQ21" s="59"/>
      <c r="DR21" s="59"/>
      <c r="DS21" s="59"/>
      <c r="DT21" s="59"/>
      <c r="DU21" s="59"/>
      <c r="DV21" s="59"/>
      <c r="DW21" s="59"/>
      <c r="DX21" s="59"/>
      <c r="DY21" s="59"/>
      <c r="DZ21" s="59"/>
      <c r="EA21" s="59"/>
      <c r="EB21" s="59"/>
      <c r="EC21" s="59"/>
      <c r="ED21" s="59"/>
      <c r="EE21" s="59"/>
      <c r="EF21" s="59"/>
      <c r="EG21" s="59"/>
      <c r="EH21" s="59"/>
      <c r="EI21" s="59"/>
      <c r="EJ21" s="59"/>
      <c r="EK21" s="59"/>
      <c r="EL21" s="59"/>
      <c r="EM21" s="59"/>
      <c r="EN21" s="59"/>
      <c r="EO21" s="59"/>
      <c r="EP21" s="59"/>
      <c r="EQ21" s="59"/>
    </row>
    <row r="22" spans="1:147" ht="32" customHeight="1">
      <c r="A22" s="55">
        <v>19</v>
      </c>
      <c r="B22" s="55" t="s">
        <v>209</v>
      </c>
      <c r="C22" s="55" t="s">
        <v>210</v>
      </c>
      <c r="D22" s="55" t="s">
        <v>92</v>
      </c>
      <c r="E22" s="55" t="s">
        <v>159</v>
      </c>
      <c r="F22" s="55"/>
      <c r="G22" s="55"/>
      <c r="H22" s="55"/>
      <c r="I22" s="55"/>
      <c r="J22" s="55"/>
      <c r="K22" s="55"/>
      <c r="L22" s="56">
        <v>0</v>
      </c>
      <c r="M22" s="57"/>
      <c r="N22" s="57"/>
      <c r="O22" s="55"/>
      <c r="P22" s="55"/>
      <c r="Q22" s="55"/>
      <c r="R22" s="55"/>
      <c r="S22" s="55"/>
      <c r="T22" s="55"/>
      <c r="U22" s="56">
        <v>0</v>
      </c>
      <c r="V22" s="55"/>
      <c r="W22" s="55"/>
      <c r="X22" s="55"/>
      <c r="Y22" s="55"/>
      <c r="Z22" s="55"/>
      <c r="AA22" s="55"/>
      <c r="AB22" s="55"/>
      <c r="AC22" s="55"/>
      <c r="AD22" s="56">
        <v>0</v>
      </c>
      <c r="AE22" s="55">
        <v>3.59</v>
      </c>
      <c r="AF22" s="55"/>
      <c r="AG22" s="56">
        <f t="shared" si="0"/>
        <v>71.8</v>
      </c>
      <c r="AH22" s="58">
        <f t="shared" si="1"/>
        <v>17.95</v>
      </c>
      <c r="AI22" s="55" t="s">
        <v>62</v>
      </c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  <c r="DA22" s="59"/>
      <c r="DB22" s="59"/>
      <c r="DC22" s="59"/>
      <c r="DD22" s="59"/>
      <c r="DE22" s="59"/>
      <c r="DF22" s="59"/>
      <c r="DG22" s="59"/>
      <c r="DH22" s="59"/>
      <c r="DI22" s="59"/>
      <c r="DJ22" s="59"/>
      <c r="DK22" s="59"/>
      <c r="DL22" s="59"/>
      <c r="DM22" s="59"/>
      <c r="DN22" s="59"/>
      <c r="DO22" s="59"/>
      <c r="DP22" s="59"/>
      <c r="DQ22" s="59"/>
      <c r="DR22" s="59"/>
      <c r="DS22" s="59"/>
      <c r="DT22" s="59"/>
      <c r="DU22" s="59"/>
      <c r="DV22" s="59"/>
      <c r="DW22" s="59"/>
      <c r="DX22" s="59"/>
      <c r="DY22" s="59"/>
      <c r="DZ22" s="59"/>
      <c r="EA22" s="59"/>
      <c r="EB22" s="59"/>
      <c r="EC22" s="59"/>
      <c r="ED22" s="59"/>
      <c r="EE22" s="59"/>
      <c r="EF22" s="59"/>
      <c r="EG22" s="59"/>
      <c r="EH22" s="59"/>
      <c r="EI22" s="59"/>
      <c r="EJ22" s="59"/>
      <c r="EK22" s="59"/>
      <c r="EL22" s="59"/>
      <c r="EM22" s="59"/>
      <c r="EN22" s="59"/>
      <c r="EO22" s="59"/>
      <c r="EP22" s="59"/>
      <c r="EQ22" s="59"/>
    </row>
    <row r="23" spans="1:147" ht="32" customHeight="1">
      <c r="A23" s="55">
        <v>20</v>
      </c>
      <c r="B23" s="55" t="s">
        <v>211</v>
      </c>
      <c r="C23" s="55" t="s">
        <v>212</v>
      </c>
      <c r="D23" s="55" t="s">
        <v>92</v>
      </c>
      <c r="E23" s="55" t="s">
        <v>159</v>
      </c>
      <c r="F23" s="55"/>
      <c r="G23" s="55"/>
      <c r="H23" s="55"/>
      <c r="I23" s="55"/>
      <c r="J23" s="55"/>
      <c r="K23" s="55"/>
      <c r="L23" s="56">
        <v>0</v>
      </c>
      <c r="M23" s="57"/>
      <c r="N23" s="57"/>
      <c r="O23" s="55"/>
      <c r="P23" s="55"/>
      <c r="Q23" s="55"/>
      <c r="R23" s="55"/>
      <c r="S23" s="55"/>
      <c r="T23" s="55"/>
      <c r="U23" s="56">
        <v>0</v>
      </c>
      <c r="V23" s="55"/>
      <c r="W23" s="55"/>
      <c r="X23" s="55"/>
      <c r="Y23" s="55"/>
      <c r="Z23" s="55" t="s">
        <v>213</v>
      </c>
      <c r="AA23" s="55">
        <v>6</v>
      </c>
      <c r="AB23" s="55"/>
      <c r="AC23" s="55"/>
      <c r="AD23" s="56">
        <v>6</v>
      </c>
      <c r="AE23" s="55">
        <v>3.39</v>
      </c>
      <c r="AF23" s="55"/>
      <c r="AG23" s="56">
        <f t="shared" si="0"/>
        <v>67.800000000000011</v>
      </c>
      <c r="AH23" s="58">
        <f t="shared" si="1"/>
        <v>17.550000000000004</v>
      </c>
      <c r="AI23" s="55" t="s">
        <v>62</v>
      </c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9"/>
      <c r="CW23" s="59"/>
      <c r="CX23" s="59"/>
      <c r="CY23" s="59"/>
      <c r="CZ23" s="59"/>
      <c r="DA23" s="59"/>
      <c r="DB23" s="59"/>
      <c r="DC23" s="59"/>
      <c r="DD23" s="59"/>
      <c r="DE23" s="59"/>
      <c r="DF23" s="59"/>
      <c r="DG23" s="59"/>
      <c r="DH23" s="59"/>
      <c r="DI23" s="59"/>
      <c r="DJ23" s="59"/>
      <c r="DK23" s="59"/>
      <c r="DL23" s="59"/>
      <c r="DM23" s="59"/>
      <c r="DN23" s="59"/>
      <c r="DO23" s="59"/>
      <c r="DP23" s="59"/>
      <c r="DQ23" s="59"/>
      <c r="DR23" s="59"/>
      <c r="DS23" s="59"/>
      <c r="DT23" s="59"/>
      <c r="DU23" s="59"/>
      <c r="DV23" s="59"/>
      <c r="DW23" s="59"/>
      <c r="DX23" s="59"/>
      <c r="DY23" s="59"/>
      <c r="DZ23" s="59"/>
      <c r="EA23" s="59"/>
      <c r="EB23" s="59"/>
      <c r="EC23" s="59"/>
      <c r="ED23" s="59"/>
      <c r="EE23" s="59"/>
      <c r="EF23" s="59"/>
      <c r="EG23" s="59"/>
      <c r="EH23" s="59"/>
      <c r="EI23" s="59"/>
      <c r="EJ23" s="59"/>
      <c r="EK23" s="59"/>
      <c r="EL23" s="59"/>
      <c r="EM23" s="59"/>
      <c r="EN23" s="59"/>
      <c r="EO23" s="59"/>
      <c r="EP23" s="59"/>
      <c r="EQ23" s="59"/>
    </row>
    <row r="24" spans="1:147" ht="32" customHeight="1">
      <c r="A24" s="55">
        <v>21</v>
      </c>
      <c r="B24" s="55" t="s">
        <v>214</v>
      </c>
      <c r="C24" s="55" t="s">
        <v>215</v>
      </c>
      <c r="D24" s="55" t="s">
        <v>92</v>
      </c>
      <c r="E24" s="55" t="s">
        <v>159</v>
      </c>
      <c r="F24" s="55"/>
      <c r="G24" s="55"/>
      <c r="H24" s="55"/>
      <c r="I24" s="55"/>
      <c r="J24" s="55"/>
      <c r="K24" s="55"/>
      <c r="L24" s="56">
        <v>0</v>
      </c>
      <c r="M24" s="57"/>
      <c r="N24" s="57"/>
      <c r="O24" s="55"/>
      <c r="P24" s="55"/>
      <c r="Q24" s="55"/>
      <c r="R24" s="55"/>
      <c r="S24" s="55"/>
      <c r="T24" s="55"/>
      <c r="U24" s="56">
        <v>0</v>
      </c>
      <c r="V24" s="55"/>
      <c r="W24" s="55"/>
      <c r="X24" s="55"/>
      <c r="Y24" s="55"/>
      <c r="Z24" s="55"/>
      <c r="AA24" s="55"/>
      <c r="AB24" s="55"/>
      <c r="AC24" s="55"/>
      <c r="AD24" s="56">
        <v>0</v>
      </c>
      <c r="AE24" s="55">
        <v>3.47</v>
      </c>
      <c r="AF24" s="55"/>
      <c r="AG24" s="56">
        <f t="shared" si="0"/>
        <v>69.400000000000006</v>
      </c>
      <c r="AH24" s="58">
        <f t="shared" si="1"/>
        <v>17.350000000000001</v>
      </c>
      <c r="AI24" s="55" t="s">
        <v>62</v>
      </c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  <c r="DA24" s="59"/>
      <c r="DB24" s="59"/>
      <c r="DC24" s="59"/>
      <c r="DD24" s="59"/>
      <c r="DE24" s="59"/>
      <c r="DF24" s="59"/>
      <c r="DG24" s="59"/>
      <c r="DH24" s="59"/>
      <c r="DI24" s="59"/>
      <c r="DJ24" s="59"/>
      <c r="DK24" s="59"/>
      <c r="DL24" s="59"/>
      <c r="DM24" s="59"/>
      <c r="DN24" s="59"/>
      <c r="DO24" s="59"/>
      <c r="DP24" s="59"/>
      <c r="DQ24" s="59"/>
      <c r="DR24" s="59"/>
      <c r="DS24" s="59"/>
      <c r="DT24" s="59"/>
      <c r="DU24" s="59"/>
      <c r="DV24" s="59"/>
      <c r="DW24" s="59"/>
      <c r="DX24" s="59"/>
      <c r="DY24" s="59"/>
      <c r="DZ24" s="59"/>
      <c r="EA24" s="59"/>
      <c r="EB24" s="59"/>
      <c r="EC24" s="59"/>
      <c r="ED24" s="59"/>
      <c r="EE24" s="59"/>
      <c r="EF24" s="59"/>
      <c r="EG24" s="59"/>
      <c r="EH24" s="59"/>
      <c r="EI24" s="59"/>
      <c r="EJ24" s="59"/>
      <c r="EK24" s="59"/>
      <c r="EL24" s="59"/>
      <c r="EM24" s="59"/>
      <c r="EN24" s="59"/>
      <c r="EO24" s="59"/>
      <c r="EP24" s="59"/>
      <c r="EQ24" s="59"/>
    </row>
    <row r="25" spans="1:147" ht="32" customHeight="1">
      <c r="A25" s="55">
        <v>22</v>
      </c>
      <c r="B25" s="55" t="s">
        <v>216</v>
      </c>
      <c r="C25" s="55" t="s">
        <v>217</v>
      </c>
      <c r="D25" s="55" t="s">
        <v>92</v>
      </c>
      <c r="E25" s="55" t="s">
        <v>159</v>
      </c>
      <c r="F25" s="55"/>
      <c r="G25" s="55"/>
      <c r="H25" s="55"/>
      <c r="I25" s="55"/>
      <c r="J25" s="55"/>
      <c r="K25" s="55"/>
      <c r="L25" s="56">
        <v>0</v>
      </c>
      <c r="M25" s="57"/>
      <c r="N25" s="57"/>
      <c r="O25" s="55"/>
      <c r="P25" s="55"/>
      <c r="Q25" s="55"/>
      <c r="R25" s="55"/>
      <c r="S25" s="55"/>
      <c r="T25" s="55"/>
      <c r="U25" s="56">
        <v>0</v>
      </c>
      <c r="V25" s="55"/>
      <c r="W25" s="55"/>
      <c r="X25" s="55"/>
      <c r="Y25" s="55"/>
      <c r="Z25" s="55"/>
      <c r="AA25" s="55"/>
      <c r="AB25" s="55"/>
      <c r="AC25" s="55"/>
      <c r="AD25" s="56">
        <v>0</v>
      </c>
      <c r="AE25" s="55">
        <v>3.34</v>
      </c>
      <c r="AF25" s="55"/>
      <c r="AG25" s="56">
        <f t="shared" si="0"/>
        <v>66.8</v>
      </c>
      <c r="AH25" s="58">
        <f t="shared" si="1"/>
        <v>16.7</v>
      </c>
      <c r="AI25" s="55" t="s">
        <v>62</v>
      </c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  <c r="DA25" s="59"/>
      <c r="DB25" s="59"/>
      <c r="DC25" s="59"/>
      <c r="DD25" s="59"/>
      <c r="DE25" s="59"/>
      <c r="DF25" s="59"/>
      <c r="DG25" s="59"/>
      <c r="DH25" s="59"/>
      <c r="DI25" s="59"/>
      <c r="DJ25" s="59"/>
      <c r="DK25" s="59"/>
      <c r="DL25" s="59"/>
      <c r="DM25" s="59"/>
      <c r="DN25" s="59"/>
      <c r="DO25" s="59"/>
      <c r="DP25" s="59"/>
      <c r="DQ25" s="59"/>
      <c r="DR25" s="59"/>
      <c r="DS25" s="59"/>
      <c r="DT25" s="59"/>
      <c r="DU25" s="59"/>
      <c r="DV25" s="59"/>
      <c r="DW25" s="59"/>
      <c r="DX25" s="59"/>
      <c r="DY25" s="59"/>
      <c r="DZ25" s="59"/>
      <c r="EA25" s="59"/>
      <c r="EB25" s="59"/>
      <c r="EC25" s="59"/>
      <c r="ED25" s="59"/>
      <c r="EE25" s="59"/>
      <c r="EF25" s="59"/>
      <c r="EG25" s="59"/>
      <c r="EH25" s="59"/>
      <c r="EI25" s="59"/>
      <c r="EJ25" s="59"/>
      <c r="EK25" s="59"/>
      <c r="EL25" s="59"/>
      <c r="EM25" s="59"/>
      <c r="EN25" s="59"/>
      <c r="EO25" s="59"/>
      <c r="EP25" s="59"/>
      <c r="EQ25" s="59"/>
    </row>
    <row r="26" spans="1:147" ht="32" customHeight="1">
      <c r="A26" s="55">
        <v>23</v>
      </c>
      <c r="B26" s="55" t="s">
        <v>218</v>
      </c>
      <c r="C26" s="55" t="s">
        <v>219</v>
      </c>
      <c r="D26" s="55" t="s">
        <v>92</v>
      </c>
      <c r="E26" s="55" t="s">
        <v>159</v>
      </c>
      <c r="F26" s="55"/>
      <c r="G26" s="55"/>
      <c r="H26" s="55"/>
      <c r="I26" s="55"/>
      <c r="J26" s="55"/>
      <c r="K26" s="55"/>
      <c r="L26" s="56">
        <v>0</v>
      </c>
      <c r="M26" s="57"/>
      <c r="N26" s="57"/>
      <c r="O26" s="55"/>
      <c r="P26" s="55"/>
      <c r="Q26" s="55"/>
      <c r="R26" s="55"/>
      <c r="S26" s="55"/>
      <c r="T26" s="55"/>
      <c r="U26" s="56">
        <v>0</v>
      </c>
      <c r="V26" s="55"/>
      <c r="W26" s="55"/>
      <c r="X26" s="55"/>
      <c r="Y26" s="55"/>
      <c r="Z26" s="55"/>
      <c r="AA26" s="55"/>
      <c r="AB26" s="55"/>
      <c r="AC26" s="55"/>
      <c r="AD26" s="56">
        <v>0</v>
      </c>
      <c r="AE26" s="55">
        <v>3.33</v>
      </c>
      <c r="AF26" s="55"/>
      <c r="AG26" s="56">
        <f t="shared" si="0"/>
        <v>66.600000000000009</v>
      </c>
      <c r="AH26" s="58">
        <f t="shared" si="1"/>
        <v>16.650000000000002</v>
      </c>
      <c r="AI26" s="55" t="s">
        <v>62</v>
      </c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  <c r="DA26" s="59"/>
      <c r="DB26" s="59"/>
      <c r="DC26" s="59"/>
      <c r="DD26" s="59"/>
      <c r="DE26" s="59"/>
      <c r="DF26" s="59"/>
      <c r="DG26" s="59"/>
      <c r="DH26" s="59"/>
      <c r="DI26" s="59"/>
      <c r="DJ26" s="59"/>
      <c r="DK26" s="59"/>
      <c r="DL26" s="59"/>
      <c r="DM26" s="59"/>
      <c r="DN26" s="59"/>
      <c r="DO26" s="59"/>
      <c r="DP26" s="59"/>
      <c r="DQ26" s="59"/>
      <c r="DR26" s="59"/>
      <c r="DS26" s="59"/>
      <c r="DT26" s="59"/>
      <c r="DU26" s="59"/>
      <c r="DV26" s="59"/>
      <c r="DW26" s="59"/>
      <c r="DX26" s="59"/>
      <c r="DY26" s="59"/>
      <c r="DZ26" s="59"/>
      <c r="EA26" s="59"/>
      <c r="EB26" s="59"/>
      <c r="EC26" s="59"/>
      <c r="ED26" s="59"/>
      <c r="EE26" s="59"/>
      <c r="EF26" s="59"/>
      <c r="EG26" s="59"/>
      <c r="EH26" s="59"/>
      <c r="EI26" s="59"/>
      <c r="EJ26" s="59"/>
      <c r="EK26" s="59"/>
      <c r="EL26" s="59"/>
      <c r="EM26" s="59"/>
      <c r="EN26" s="59"/>
      <c r="EO26" s="59"/>
      <c r="EP26" s="59"/>
      <c r="EQ26" s="59"/>
    </row>
    <row r="27" spans="1:147" ht="32" customHeight="1">
      <c r="A27" s="55">
        <v>24</v>
      </c>
      <c r="B27" s="55" t="s">
        <v>220</v>
      </c>
      <c r="C27" s="55" t="s">
        <v>221</v>
      </c>
      <c r="D27" s="55" t="s">
        <v>92</v>
      </c>
      <c r="E27" s="55" t="s">
        <v>159</v>
      </c>
      <c r="F27" s="55"/>
      <c r="G27" s="55"/>
      <c r="H27" s="55"/>
      <c r="I27" s="55"/>
      <c r="J27" s="55"/>
      <c r="K27" s="55"/>
      <c r="L27" s="56">
        <v>0</v>
      </c>
      <c r="M27" s="57"/>
      <c r="N27" s="57"/>
      <c r="O27" s="55"/>
      <c r="P27" s="55"/>
      <c r="Q27" s="55"/>
      <c r="R27" s="55"/>
      <c r="S27" s="55"/>
      <c r="T27" s="55"/>
      <c r="U27" s="56">
        <v>0</v>
      </c>
      <c r="V27" s="55"/>
      <c r="W27" s="55"/>
      <c r="X27" s="55"/>
      <c r="Y27" s="55"/>
      <c r="Z27" s="55"/>
      <c r="AA27" s="55"/>
      <c r="AB27" s="55"/>
      <c r="AC27" s="55"/>
      <c r="AD27" s="56">
        <v>0</v>
      </c>
      <c r="AE27" s="55">
        <v>3.32</v>
      </c>
      <c r="AF27" s="55"/>
      <c r="AG27" s="56">
        <f t="shared" si="0"/>
        <v>66.399999999999991</v>
      </c>
      <c r="AH27" s="58">
        <f t="shared" si="1"/>
        <v>16.599999999999998</v>
      </c>
      <c r="AI27" s="55" t="s">
        <v>62</v>
      </c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</row>
    <row r="28" spans="1:147" ht="32" customHeight="1">
      <c r="A28" s="55">
        <v>25</v>
      </c>
      <c r="B28" s="55" t="s">
        <v>222</v>
      </c>
      <c r="C28" s="55" t="s">
        <v>223</v>
      </c>
      <c r="D28" s="55" t="s">
        <v>92</v>
      </c>
      <c r="E28" s="55" t="s">
        <v>159</v>
      </c>
      <c r="F28" s="55"/>
      <c r="G28" s="55"/>
      <c r="H28" s="55"/>
      <c r="I28" s="55"/>
      <c r="J28" s="55"/>
      <c r="K28" s="55"/>
      <c r="L28" s="56">
        <v>0</v>
      </c>
      <c r="M28" s="57"/>
      <c r="N28" s="57"/>
      <c r="O28" s="55"/>
      <c r="P28" s="55"/>
      <c r="Q28" s="55"/>
      <c r="R28" s="55"/>
      <c r="S28" s="55"/>
      <c r="T28" s="55"/>
      <c r="U28" s="56">
        <v>0</v>
      </c>
      <c r="V28" s="55"/>
      <c r="W28" s="55"/>
      <c r="X28" s="55"/>
      <c r="Y28" s="55"/>
      <c r="Z28" s="55"/>
      <c r="AA28" s="55"/>
      <c r="AB28" s="55"/>
      <c r="AC28" s="55"/>
      <c r="AD28" s="56">
        <v>0</v>
      </c>
      <c r="AE28" s="55">
        <v>3.25</v>
      </c>
      <c r="AF28" s="55"/>
      <c r="AG28" s="56">
        <f t="shared" si="0"/>
        <v>65</v>
      </c>
      <c r="AH28" s="58">
        <f t="shared" si="1"/>
        <v>16.25</v>
      </c>
      <c r="AI28" s="55" t="s">
        <v>62</v>
      </c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  <c r="DA28" s="59"/>
      <c r="DB28" s="59"/>
      <c r="DC28" s="59"/>
      <c r="DD28" s="59"/>
      <c r="DE28" s="59"/>
      <c r="DF28" s="59"/>
      <c r="DG28" s="59"/>
      <c r="DH28" s="59"/>
      <c r="DI28" s="59"/>
      <c r="DJ28" s="59"/>
      <c r="DK28" s="59"/>
      <c r="DL28" s="59"/>
      <c r="DM28" s="59"/>
      <c r="DN28" s="59"/>
      <c r="DO28" s="59"/>
      <c r="DP28" s="59"/>
      <c r="DQ28" s="59"/>
      <c r="DR28" s="59"/>
      <c r="DS28" s="59"/>
      <c r="DT28" s="59"/>
      <c r="DU28" s="59"/>
      <c r="DV28" s="59"/>
      <c r="DW28" s="59"/>
      <c r="DX28" s="59"/>
      <c r="DY28" s="59"/>
      <c r="DZ28" s="59"/>
      <c r="EA28" s="59"/>
      <c r="EB28" s="59"/>
      <c r="EC28" s="59"/>
      <c r="ED28" s="59"/>
      <c r="EE28" s="59"/>
      <c r="EF28" s="59"/>
      <c r="EG28" s="59"/>
      <c r="EH28" s="59"/>
      <c r="EI28" s="59"/>
      <c r="EJ28" s="59"/>
      <c r="EK28" s="59"/>
      <c r="EL28" s="59"/>
      <c r="EM28" s="59"/>
      <c r="EN28" s="59"/>
      <c r="EO28" s="59"/>
      <c r="EP28" s="59"/>
      <c r="EQ28" s="59"/>
    </row>
    <row r="29" spans="1:147" ht="26" customHeight="1">
      <c r="A29" s="55">
        <v>26</v>
      </c>
      <c r="B29" s="55" t="s">
        <v>224</v>
      </c>
      <c r="C29" s="55" t="s">
        <v>225</v>
      </c>
      <c r="D29" s="55" t="s">
        <v>92</v>
      </c>
      <c r="E29" s="55" t="s">
        <v>159</v>
      </c>
      <c r="F29" s="55"/>
      <c r="G29" s="55"/>
      <c r="H29" s="55"/>
      <c r="I29" s="55"/>
      <c r="J29" s="55"/>
      <c r="K29" s="55"/>
      <c r="L29" s="56">
        <v>0</v>
      </c>
      <c r="M29" s="57"/>
      <c r="N29" s="57"/>
      <c r="O29" s="55"/>
      <c r="P29" s="55"/>
      <c r="Q29" s="55"/>
      <c r="R29" s="55"/>
      <c r="S29" s="55"/>
      <c r="T29" s="55"/>
      <c r="U29" s="56">
        <v>0</v>
      </c>
      <c r="V29" s="55"/>
      <c r="W29" s="55"/>
      <c r="X29" s="55"/>
      <c r="Y29" s="55"/>
      <c r="Z29" s="55" t="s">
        <v>226</v>
      </c>
      <c r="AA29" s="55">
        <v>8</v>
      </c>
      <c r="AB29" s="55"/>
      <c r="AC29" s="55"/>
      <c r="AD29" s="56">
        <v>0</v>
      </c>
      <c r="AE29" s="55">
        <v>3.2</v>
      </c>
      <c r="AF29" s="55"/>
      <c r="AG29" s="56">
        <f t="shared" si="0"/>
        <v>64</v>
      </c>
      <c r="AH29" s="58">
        <f t="shared" si="1"/>
        <v>16</v>
      </c>
      <c r="AI29" s="55" t="s">
        <v>62</v>
      </c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  <c r="DA29" s="59"/>
      <c r="DB29" s="59"/>
      <c r="DC29" s="59"/>
      <c r="DD29" s="59"/>
      <c r="DE29" s="59"/>
      <c r="DF29" s="59"/>
      <c r="DG29" s="59"/>
      <c r="DH29" s="59"/>
      <c r="DI29" s="59"/>
      <c r="DJ29" s="59"/>
      <c r="DK29" s="59"/>
      <c r="DL29" s="59"/>
      <c r="DM29" s="59"/>
      <c r="DN29" s="59"/>
      <c r="DO29" s="59"/>
      <c r="DP29" s="59"/>
      <c r="DQ29" s="59"/>
      <c r="DR29" s="59"/>
      <c r="DS29" s="59"/>
      <c r="DT29" s="59"/>
      <c r="DU29" s="59"/>
      <c r="DV29" s="59"/>
      <c r="DW29" s="59"/>
      <c r="DX29" s="59"/>
      <c r="DY29" s="59"/>
      <c r="DZ29" s="59"/>
      <c r="EA29" s="59"/>
      <c r="EB29" s="59"/>
      <c r="EC29" s="59"/>
      <c r="ED29" s="59"/>
      <c r="EE29" s="59"/>
      <c r="EF29" s="59"/>
      <c r="EG29" s="59"/>
      <c r="EH29" s="59"/>
      <c r="EI29" s="59"/>
      <c r="EJ29" s="59"/>
      <c r="EK29" s="59"/>
      <c r="EL29" s="59"/>
      <c r="EM29" s="59"/>
      <c r="EN29" s="59"/>
      <c r="EO29" s="59"/>
      <c r="EP29" s="59"/>
      <c r="EQ29" s="59"/>
    </row>
  </sheetData>
  <mergeCells count="28">
    <mergeCell ref="F1:L1"/>
    <mergeCell ref="A1:A3"/>
    <mergeCell ref="B1:B3"/>
    <mergeCell ref="C1:C3"/>
    <mergeCell ref="D1:D3"/>
    <mergeCell ref="E1:E3"/>
    <mergeCell ref="F2:G2"/>
    <mergeCell ref="H2:I2"/>
    <mergeCell ref="J2:K2"/>
    <mergeCell ref="L2:L3"/>
    <mergeCell ref="M2:N2"/>
    <mergeCell ref="M1:U1"/>
    <mergeCell ref="V1:AD1"/>
    <mergeCell ref="AE1:AG1"/>
    <mergeCell ref="AH1:AH3"/>
    <mergeCell ref="AI1:AI3"/>
    <mergeCell ref="AG2:AG3"/>
    <mergeCell ref="O2:P2"/>
    <mergeCell ref="Q2:R2"/>
    <mergeCell ref="S2:T2"/>
    <mergeCell ref="U2:U3"/>
    <mergeCell ref="V2:W2"/>
    <mergeCell ref="X2:Y2"/>
    <mergeCell ref="Z2:AA2"/>
    <mergeCell ref="AB2:AC2"/>
    <mergeCell ref="AD2:AD3"/>
    <mergeCell ref="AE2:AE3"/>
    <mergeCell ref="AF2:AF3"/>
  </mergeCells>
  <phoneticPr fontId="1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FE629-9D9A-474E-814F-A6AAA5E61BE2}">
  <dimension ref="A1:N27"/>
  <sheetViews>
    <sheetView workbookViewId="0">
      <selection activeCell="H10" sqref="H10"/>
    </sheetView>
  </sheetViews>
  <sheetFormatPr defaultColWidth="9.23046875" defaultRowHeight="15.5"/>
  <cols>
    <col min="1" max="6" width="9.23046875" style="60"/>
    <col min="7" max="7" width="19.07421875" style="60" customWidth="1"/>
    <col min="8" max="8" width="9.23046875" style="60"/>
    <col min="9" max="14" width="17.69140625" style="60" customWidth="1"/>
    <col min="15" max="16384" width="9.23046875" style="60"/>
  </cols>
  <sheetData>
    <row r="1" spans="1:14" ht="42">
      <c r="A1" s="62" t="s">
        <v>227</v>
      </c>
      <c r="B1" s="62" t="s">
        <v>228</v>
      </c>
      <c r="C1" s="62" t="s">
        <v>2</v>
      </c>
      <c r="D1" s="62" t="s">
        <v>9</v>
      </c>
      <c r="E1" s="62" t="s">
        <v>229</v>
      </c>
      <c r="F1" s="63"/>
      <c r="G1" s="64" t="s">
        <v>230</v>
      </c>
      <c r="H1" s="64" t="s">
        <v>231</v>
      </c>
      <c r="I1" s="65" t="s">
        <v>84</v>
      </c>
      <c r="J1" s="65" t="s">
        <v>85</v>
      </c>
      <c r="K1" s="66" t="s">
        <v>86</v>
      </c>
      <c r="L1" s="66" t="s">
        <v>87</v>
      </c>
      <c r="M1" s="67" t="s">
        <v>88</v>
      </c>
      <c r="N1" s="67" t="s">
        <v>89</v>
      </c>
    </row>
    <row r="2" spans="1:14" ht="26">
      <c r="A2" s="68">
        <v>1</v>
      </c>
      <c r="B2" s="68" t="s">
        <v>232</v>
      </c>
      <c r="C2" s="68" t="s">
        <v>158</v>
      </c>
      <c r="D2" s="68">
        <v>20.125</v>
      </c>
      <c r="E2" s="68" t="s">
        <v>36</v>
      </c>
      <c r="F2" s="69">
        <v>1</v>
      </c>
      <c r="G2" s="70" t="s">
        <v>233</v>
      </c>
      <c r="H2" s="70">
        <v>26</v>
      </c>
      <c r="I2" s="71">
        <f>H2*0.15</f>
        <v>3.9</v>
      </c>
      <c r="J2" s="72">
        <v>1</v>
      </c>
      <c r="K2" s="73">
        <f>H2*0.3</f>
        <v>7.8</v>
      </c>
      <c r="L2" s="74">
        <v>0</v>
      </c>
      <c r="M2" s="75">
        <f>H2-J2-L2</f>
        <v>25</v>
      </c>
      <c r="N2" s="76">
        <f>H2-J2-L2</f>
        <v>25</v>
      </c>
    </row>
    <row r="3" spans="1:14">
      <c r="A3" s="68">
        <v>2</v>
      </c>
      <c r="B3" s="68" t="s">
        <v>232</v>
      </c>
      <c r="C3" s="68" t="s">
        <v>165</v>
      </c>
      <c r="D3" s="68">
        <v>21.8</v>
      </c>
      <c r="E3" s="92" t="s">
        <v>62</v>
      </c>
      <c r="F3" s="69">
        <v>1</v>
      </c>
      <c r="G3" s="69"/>
      <c r="H3" s="69"/>
      <c r="I3" s="69"/>
      <c r="J3" s="69"/>
      <c r="K3" s="69"/>
      <c r="L3" s="69"/>
      <c r="M3" s="69"/>
      <c r="N3" s="69"/>
    </row>
    <row r="4" spans="1:14">
      <c r="A4" s="68">
        <v>3</v>
      </c>
      <c r="B4" s="68" t="s">
        <v>232</v>
      </c>
      <c r="C4" s="68" t="s">
        <v>234</v>
      </c>
      <c r="D4" s="68">
        <v>21.6</v>
      </c>
      <c r="E4" s="93"/>
      <c r="F4" s="69">
        <v>2</v>
      </c>
      <c r="G4" s="69"/>
      <c r="H4" s="69"/>
      <c r="I4" s="69"/>
      <c r="J4" s="69"/>
      <c r="K4" s="69"/>
      <c r="L4" s="69"/>
      <c r="M4" s="69"/>
      <c r="N4" s="69"/>
    </row>
    <row r="5" spans="1:14">
      <c r="A5" s="68">
        <v>4</v>
      </c>
      <c r="B5" s="68" t="s">
        <v>232</v>
      </c>
      <c r="C5" s="68" t="s">
        <v>172</v>
      </c>
      <c r="D5" s="68">
        <v>20.350000000000001</v>
      </c>
      <c r="E5" s="93"/>
      <c r="F5" s="69">
        <v>3</v>
      </c>
      <c r="G5" s="69"/>
      <c r="H5" s="69"/>
      <c r="I5" s="69"/>
      <c r="J5" s="69"/>
      <c r="K5" s="69"/>
      <c r="L5" s="69"/>
      <c r="M5" s="69"/>
      <c r="N5" s="69"/>
    </row>
    <row r="6" spans="1:14">
      <c r="A6" s="68">
        <v>5</v>
      </c>
      <c r="B6" s="68" t="s">
        <v>232</v>
      </c>
      <c r="C6" s="68" t="s">
        <v>176</v>
      </c>
      <c r="D6" s="68">
        <v>20.100000000000001</v>
      </c>
      <c r="E6" s="93"/>
      <c r="F6" s="69">
        <v>4</v>
      </c>
      <c r="G6" s="69"/>
      <c r="H6" s="69"/>
      <c r="I6" s="69"/>
      <c r="J6" s="69"/>
      <c r="K6" s="69"/>
      <c r="L6" s="69"/>
      <c r="M6" s="69"/>
      <c r="N6" s="69"/>
    </row>
    <row r="7" spans="1:14">
      <c r="A7" s="68">
        <v>6</v>
      </c>
      <c r="B7" s="68" t="s">
        <v>232</v>
      </c>
      <c r="C7" s="68" t="s">
        <v>180</v>
      </c>
      <c r="D7" s="68">
        <v>20.05</v>
      </c>
      <c r="E7" s="93"/>
      <c r="F7" s="69">
        <v>5</v>
      </c>
      <c r="G7" s="69"/>
      <c r="H7" s="69"/>
      <c r="I7" s="69"/>
      <c r="J7" s="69"/>
      <c r="K7" s="69"/>
      <c r="L7" s="69"/>
      <c r="M7" s="69"/>
      <c r="N7" s="69"/>
    </row>
    <row r="8" spans="1:14">
      <c r="A8" s="68">
        <v>7</v>
      </c>
      <c r="B8" s="68" t="s">
        <v>232</v>
      </c>
      <c r="C8" s="68" t="s">
        <v>182</v>
      </c>
      <c r="D8" s="68">
        <v>19.95</v>
      </c>
      <c r="E8" s="93"/>
      <c r="F8" s="69">
        <v>6</v>
      </c>
      <c r="G8" s="69"/>
      <c r="H8" s="69"/>
      <c r="I8" s="69"/>
      <c r="J8" s="69"/>
      <c r="K8" s="69"/>
      <c r="L8" s="69"/>
      <c r="M8" s="69"/>
      <c r="N8" s="69"/>
    </row>
    <row r="9" spans="1:14">
      <c r="A9" s="68">
        <v>8</v>
      </c>
      <c r="B9" s="68" t="s">
        <v>232</v>
      </c>
      <c r="C9" s="68" t="s">
        <v>184</v>
      </c>
      <c r="D9" s="68">
        <v>19.8</v>
      </c>
      <c r="E9" s="93"/>
      <c r="F9" s="69">
        <v>7</v>
      </c>
      <c r="G9" s="69"/>
      <c r="H9" s="69"/>
      <c r="I9" s="69"/>
      <c r="J9" s="69"/>
      <c r="K9" s="69"/>
      <c r="L9" s="69"/>
      <c r="M9" s="69"/>
      <c r="N9" s="69"/>
    </row>
    <row r="10" spans="1:14">
      <c r="A10" s="68">
        <v>9</v>
      </c>
      <c r="B10" s="68" t="s">
        <v>232</v>
      </c>
      <c r="C10" s="68" t="s">
        <v>186</v>
      </c>
      <c r="D10" s="68">
        <v>19.600000000000001</v>
      </c>
      <c r="E10" s="93"/>
      <c r="F10" s="69">
        <v>8</v>
      </c>
      <c r="G10" s="69"/>
      <c r="H10" s="69"/>
      <c r="I10" s="69"/>
      <c r="J10" s="69"/>
      <c r="K10" s="69"/>
      <c r="L10" s="69"/>
      <c r="M10" s="69"/>
      <c r="N10" s="69"/>
    </row>
    <row r="11" spans="1:14">
      <c r="A11" s="68">
        <v>10</v>
      </c>
      <c r="B11" s="68" t="s">
        <v>232</v>
      </c>
      <c r="C11" s="68" t="s">
        <v>188</v>
      </c>
      <c r="D11" s="68">
        <v>18.75</v>
      </c>
      <c r="E11" s="93"/>
      <c r="F11" s="69">
        <v>9</v>
      </c>
      <c r="G11" s="69"/>
      <c r="H11" s="69"/>
      <c r="I11" s="69"/>
      <c r="J11" s="69"/>
      <c r="K11" s="69"/>
      <c r="L11" s="69"/>
      <c r="M11" s="69"/>
      <c r="N11" s="69"/>
    </row>
    <row r="12" spans="1:14">
      <c r="A12" s="68">
        <v>11</v>
      </c>
      <c r="B12" s="68" t="s">
        <v>232</v>
      </c>
      <c r="C12" s="68" t="s">
        <v>191</v>
      </c>
      <c r="D12" s="68">
        <v>18.7</v>
      </c>
      <c r="E12" s="93"/>
      <c r="F12" s="69">
        <v>10</v>
      </c>
      <c r="G12" s="69"/>
      <c r="H12" s="69"/>
      <c r="I12" s="69"/>
      <c r="J12" s="69"/>
      <c r="K12" s="69"/>
      <c r="L12" s="69"/>
      <c r="M12" s="69"/>
      <c r="N12" s="69"/>
    </row>
    <row r="13" spans="1:14">
      <c r="A13" s="68">
        <v>12</v>
      </c>
      <c r="B13" s="68" t="s">
        <v>232</v>
      </c>
      <c r="C13" s="68" t="s">
        <v>194</v>
      </c>
      <c r="D13" s="68">
        <v>18.649999999999999</v>
      </c>
      <c r="E13" s="93"/>
      <c r="F13" s="69">
        <v>11</v>
      </c>
      <c r="G13" s="69"/>
      <c r="H13" s="69"/>
      <c r="I13" s="69"/>
      <c r="J13" s="69"/>
      <c r="K13" s="69"/>
      <c r="L13" s="69"/>
      <c r="M13" s="69"/>
      <c r="N13" s="69"/>
    </row>
    <row r="14" spans="1:14">
      <c r="A14" s="68">
        <v>13</v>
      </c>
      <c r="B14" s="68" t="s">
        <v>232</v>
      </c>
      <c r="C14" s="68" t="s">
        <v>196</v>
      </c>
      <c r="D14" s="68">
        <v>18.45</v>
      </c>
      <c r="E14" s="93"/>
      <c r="F14" s="69">
        <v>12</v>
      </c>
      <c r="G14" s="69"/>
      <c r="H14" s="69"/>
      <c r="I14" s="69"/>
      <c r="J14" s="69"/>
      <c r="K14" s="69"/>
      <c r="L14" s="69"/>
      <c r="M14" s="69"/>
      <c r="N14" s="69"/>
    </row>
    <row r="15" spans="1:14">
      <c r="A15" s="68">
        <v>14</v>
      </c>
      <c r="B15" s="68" t="s">
        <v>232</v>
      </c>
      <c r="C15" s="68" t="s">
        <v>198</v>
      </c>
      <c r="D15" s="68">
        <v>18.399999999999999</v>
      </c>
      <c r="E15" s="93"/>
      <c r="F15" s="69">
        <v>13</v>
      </c>
      <c r="G15" s="69"/>
      <c r="H15" s="69"/>
      <c r="I15" s="69"/>
      <c r="J15" s="69"/>
      <c r="K15" s="69"/>
      <c r="L15" s="69"/>
      <c r="M15" s="69"/>
      <c r="N15" s="69"/>
    </row>
    <row r="16" spans="1:14">
      <c r="A16" s="68">
        <v>15</v>
      </c>
      <c r="B16" s="68" t="s">
        <v>232</v>
      </c>
      <c r="C16" s="68" t="s">
        <v>201</v>
      </c>
      <c r="D16" s="68">
        <v>18.2</v>
      </c>
      <c r="E16" s="93"/>
      <c r="F16" s="69">
        <v>14</v>
      </c>
      <c r="G16" s="69"/>
      <c r="H16" s="69"/>
      <c r="I16" s="69"/>
      <c r="J16" s="69"/>
      <c r="K16" s="69"/>
      <c r="L16" s="69"/>
      <c r="M16" s="69"/>
      <c r="N16" s="69"/>
    </row>
    <row r="17" spans="1:14">
      <c r="A17" s="68">
        <v>16</v>
      </c>
      <c r="B17" s="68" t="s">
        <v>232</v>
      </c>
      <c r="C17" s="68" t="s">
        <v>203</v>
      </c>
      <c r="D17" s="68">
        <v>18.2</v>
      </c>
      <c r="E17" s="93"/>
      <c r="F17" s="69">
        <v>15</v>
      </c>
      <c r="G17" s="69"/>
      <c r="H17" s="69"/>
      <c r="I17" s="69"/>
      <c r="J17" s="69"/>
      <c r="K17" s="69"/>
      <c r="L17" s="69"/>
      <c r="M17" s="69"/>
      <c r="N17" s="69"/>
    </row>
    <row r="18" spans="1:14">
      <c r="A18" s="68">
        <v>17</v>
      </c>
      <c r="B18" s="68" t="s">
        <v>232</v>
      </c>
      <c r="C18" s="68" t="s">
        <v>206</v>
      </c>
      <c r="D18" s="68">
        <v>18.100000000000001</v>
      </c>
      <c r="E18" s="93"/>
      <c r="F18" s="69">
        <v>16</v>
      </c>
      <c r="G18" s="69"/>
      <c r="H18" s="69"/>
      <c r="I18" s="69"/>
      <c r="J18" s="69"/>
      <c r="K18" s="69"/>
      <c r="L18" s="69"/>
      <c r="M18" s="69"/>
      <c r="N18" s="69"/>
    </row>
    <row r="19" spans="1:14">
      <c r="A19" s="68">
        <v>18</v>
      </c>
      <c r="B19" s="68" t="s">
        <v>232</v>
      </c>
      <c r="C19" s="68" t="s">
        <v>208</v>
      </c>
      <c r="D19" s="77">
        <v>18.100000000000001</v>
      </c>
      <c r="E19" s="93"/>
      <c r="F19" s="69">
        <v>17</v>
      </c>
      <c r="G19" s="69"/>
      <c r="H19" s="69"/>
      <c r="I19" s="69"/>
      <c r="J19" s="69"/>
      <c r="K19" s="69"/>
      <c r="L19" s="69"/>
      <c r="M19" s="69"/>
      <c r="N19" s="69"/>
    </row>
    <row r="20" spans="1:14">
      <c r="A20" s="68">
        <v>19</v>
      </c>
      <c r="B20" s="68" t="s">
        <v>232</v>
      </c>
      <c r="C20" s="68" t="s">
        <v>210</v>
      </c>
      <c r="D20" s="77">
        <v>17.95</v>
      </c>
      <c r="E20" s="93"/>
      <c r="F20" s="69">
        <v>18</v>
      </c>
      <c r="G20" s="69"/>
      <c r="H20" s="69"/>
      <c r="I20" s="69"/>
      <c r="J20" s="69"/>
      <c r="K20" s="69"/>
      <c r="L20" s="69"/>
      <c r="M20" s="69"/>
      <c r="N20" s="69"/>
    </row>
    <row r="21" spans="1:14">
      <c r="A21" s="68">
        <v>20</v>
      </c>
      <c r="B21" s="68" t="s">
        <v>232</v>
      </c>
      <c r="C21" s="68" t="s">
        <v>212</v>
      </c>
      <c r="D21" s="77">
        <v>17.55</v>
      </c>
      <c r="E21" s="93"/>
      <c r="F21" s="69">
        <v>19</v>
      </c>
      <c r="G21" s="69"/>
      <c r="H21" s="69"/>
      <c r="I21" s="69"/>
      <c r="J21" s="69"/>
      <c r="K21" s="69"/>
      <c r="L21" s="69"/>
      <c r="M21" s="69"/>
      <c r="N21" s="69"/>
    </row>
    <row r="22" spans="1:14">
      <c r="A22" s="68">
        <v>21</v>
      </c>
      <c r="B22" s="68" t="s">
        <v>232</v>
      </c>
      <c r="C22" s="68" t="s">
        <v>215</v>
      </c>
      <c r="D22" s="77">
        <v>17.350000000000001</v>
      </c>
      <c r="E22" s="93"/>
      <c r="F22" s="69">
        <v>20</v>
      </c>
      <c r="G22" s="69"/>
      <c r="H22" s="69"/>
      <c r="I22" s="69"/>
      <c r="J22" s="69"/>
      <c r="K22" s="69"/>
      <c r="L22" s="69"/>
      <c r="M22" s="69"/>
      <c r="N22" s="69"/>
    </row>
    <row r="23" spans="1:14">
      <c r="A23" s="68">
        <v>22</v>
      </c>
      <c r="B23" s="68" t="s">
        <v>232</v>
      </c>
      <c r="C23" s="68" t="s">
        <v>217</v>
      </c>
      <c r="D23" s="77">
        <v>16.7</v>
      </c>
      <c r="E23" s="93"/>
      <c r="F23" s="69">
        <v>21</v>
      </c>
      <c r="G23" s="69"/>
      <c r="H23" s="69"/>
      <c r="I23" s="69"/>
      <c r="J23" s="69"/>
      <c r="K23" s="69"/>
      <c r="L23" s="69"/>
      <c r="M23" s="69"/>
      <c r="N23" s="69"/>
    </row>
    <row r="24" spans="1:14">
      <c r="A24" s="68">
        <v>23</v>
      </c>
      <c r="B24" s="68" t="s">
        <v>232</v>
      </c>
      <c r="C24" s="68" t="s">
        <v>219</v>
      </c>
      <c r="D24" s="77">
        <v>16.649999999999999</v>
      </c>
      <c r="E24" s="93"/>
      <c r="F24" s="69">
        <v>22</v>
      </c>
      <c r="G24" s="69"/>
      <c r="H24" s="69"/>
      <c r="I24" s="69"/>
      <c r="J24" s="69"/>
      <c r="K24" s="69"/>
      <c r="L24" s="69"/>
      <c r="M24" s="69"/>
      <c r="N24" s="69"/>
    </row>
    <row r="25" spans="1:14">
      <c r="A25" s="68">
        <v>24</v>
      </c>
      <c r="B25" s="68" t="s">
        <v>232</v>
      </c>
      <c r="C25" s="68" t="s">
        <v>221</v>
      </c>
      <c r="D25" s="77">
        <v>16.600000000000001</v>
      </c>
      <c r="E25" s="93"/>
      <c r="F25" s="69">
        <v>23</v>
      </c>
      <c r="G25" s="69"/>
      <c r="H25" s="69"/>
      <c r="I25" s="69"/>
      <c r="J25" s="69"/>
      <c r="K25" s="69"/>
      <c r="L25" s="69"/>
      <c r="M25" s="69"/>
      <c r="N25" s="69"/>
    </row>
    <row r="26" spans="1:14">
      <c r="A26" s="68">
        <v>25</v>
      </c>
      <c r="B26" s="68" t="s">
        <v>232</v>
      </c>
      <c r="C26" s="68" t="s">
        <v>223</v>
      </c>
      <c r="D26" s="77">
        <v>16.25</v>
      </c>
      <c r="E26" s="93"/>
      <c r="F26" s="69">
        <v>24</v>
      </c>
      <c r="G26" s="69"/>
      <c r="H26" s="69"/>
      <c r="I26" s="69"/>
      <c r="J26" s="69"/>
      <c r="K26" s="69"/>
      <c r="L26" s="69"/>
      <c r="M26" s="69"/>
      <c r="N26" s="69"/>
    </row>
    <row r="27" spans="1:14">
      <c r="A27" s="68">
        <v>26</v>
      </c>
      <c r="B27" s="68" t="s">
        <v>232</v>
      </c>
      <c r="C27" s="68" t="s">
        <v>225</v>
      </c>
      <c r="D27" s="77">
        <v>16</v>
      </c>
      <c r="E27" s="94"/>
      <c r="F27" s="69">
        <v>25</v>
      </c>
      <c r="G27" s="69"/>
      <c r="H27" s="69"/>
      <c r="I27" s="69"/>
      <c r="J27" s="69"/>
      <c r="K27" s="69"/>
      <c r="L27" s="69"/>
      <c r="M27" s="69"/>
      <c r="N27" s="69"/>
    </row>
  </sheetData>
  <mergeCells count="1">
    <mergeCell ref="E3:E27"/>
  </mergeCells>
  <phoneticPr fontId="1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08C84-52FD-4D17-B695-0D0D2BB7A685}">
  <dimension ref="A1:O26"/>
  <sheetViews>
    <sheetView workbookViewId="0">
      <selection activeCell="D11" sqref="D11"/>
    </sheetView>
  </sheetViews>
  <sheetFormatPr defaultColWidth="8.3046875" defaultRowHeight="15.5"/>
  <cols>
    <col min="4" max="4" width="13.921875" customWidth="1"/>
    <col min="8" max="8" width="19.921875" customWidth="1"/>
    <col min="10" max="10" width="18.23046875" customWidth="1"/>
    <col min="11" max="12" width="19.4609375" customWidth="1"/>
    <col min="13" max="13" width="19.61328125" customWidth="1"/>
    <col min="14" max="14" width="20.07421875" customWidth="1"/>
    <col min="15" max="15" width="21" customWidth="1"/>
  </cols>
  <sheetData>
    <row r="1" spans="1:15" ht="28">
      <c r="A1" s="62" t="s">
        <v>227</v>
      </c>
      <c r="B1" s="62" t="s">
        <v>228</v>
      </c>
      <c r="C1" s="62" t="s">
        <v>2</v>
      </c>
      <c r="D1" s="62" t="s">
        <v>235</v>
      </c>
      <c r="E1" s="62" t="s">
        <v>236</v>
      </c>
      <c r="F1" s="62" t="s">
        <v>229</v>
      </c>
      <c r="G1" s="63"/>
      <c r="H1" s="64" t="s">
        <v>230</v>
      </c>
      <c r="I1" s="64" t="s">
        <v>231</v>
      </c>
      <c r="J1" s="78" t="s">
        <v>84</v>
      </c>
      <c r="K1" s="78" t="s">
        <v>85</v>
      </c>
      <c r="L1" s="79" t="s">
        <v>86</v>
      </c>
      <c r="M1" s="79" t="s">
        <v>87</v>
      </c>
      <c r="N1" s="80" t="s">
        <v>88</v>
      </c>
      <c r="O1" s="80" t="s">
        <v>89</v>
      </c>
    </row>
    <row r="2" spans="1:15">
      <c r="A2" s="68">
        <v>1</v>
      </c>
      <c r="B2" s="68" t="s">
        <v>232</v>
      </c>
      <c r="C2" s="81" t="s">
        <v>237</v>
      </c>
      <c r="D2" s="68" t="s">
        <v>238</v>
      </c>
      <c r="E2" s="82">
        <v>80.84</v>
      </c>
      <c r="F2" s="115" t="s">
        <v>36</v>
      </c>
      <c r="G2" s="69">
        <v>1</v>
      </c>
      <c r="H2" s="70" t="s">
        <v>239</v>
      </c>
      <c r="I2" s="70">
        <v>25</v>
      </c>
      <c r="J2" s="83">
        <f>I2*0.15</f>
        <v>3.75</v>
      </c>
      <c r="K2" s="84">
        <v>4</v>
      </c>
      <c r="L2" s="85">
        <f>I2*0.3</f>
        <v>7.5</v>
      </c>
      <c r="M2" s="86">
        <v>8</v>
      </c>
      <c r="N2" s="87">
        <f>I2-K2-M2</f>
        <v>13</v>
      </c>
      <c r="O2" s="88">
        <f>I2-K2-M2</f>
        <v>13</v>
      </c>
    </row>
    <row r="3" spans="1:15">
      <c r="A3" s="68">
        <v>2</v>
      </c>
      <c r="B3" s="68" t="s">
        <v>232</v>
      </c>
      <c r="C3" s="81" t="s">
        <v>240</v>
      </c>
      <c r="D3" s="68" t="s">
        <v>238</v>
      </c>
      <c r="E3" s="82">
        <v>78.775999999999996</v>
      </c>
      <c r="F3" s="115"/>
      <c r="G3" s="69">
        <v>2</v>
      </c>
      <c r="H3" s="69"/>
      <c r="I3" s="69"/>
      <c r="J3" s="69"/>
      <c r="K3" s="69"/>
      <c r="L3" s="69"/>
      <c r="M3" s="69"/>
      <c r="N3" s="69"/>
      <c r="O3" s="69"/>
    </row>
    <row r="4" spans="1:15">
      <c r="A4" s="68">
        <v>3</v>
      </c>
      <c r="B4" s="68" t="s">
        <v>232</v>
      </c>
      <c r="C4" s="81" t="s">
        <v>241</v>
      </c>
      <c r="D4" s="68" t="s">
        <v>238</v>
      </c>
      <c r="E4" s="82">
        <v>78.52</v>
      </c>
      <c r="F4" s="115"/>
      <c r="G4" s="69">
        <v>3</v>
      </c>
      <c r="H4" s="69"/>
      <c r="I4" s="69"/>
      <c r="J4" s="69"/>
      <c r="K4" s="69"/>
      <c r="L4" s="69"/>
      <c r="M4" s="69"/>
      <c r="N4" s="69"/>
      <c r="O4" s="69"/>
    </row>
    <row r="5" spans="1:15">
      <c r="A5" s="68">
        <v>4</v>
      </c>
      <c r="B5" s="68" t="s">
        <v>232</v>
      </c>
      <c r="C5" s="81" t="s">
        <v>242</v>
      </c>
      <c r="D5" s="68" t="s">
        <v>238</v>
      </c>
      <c r="E5" s="82">
        <v>77.343999999999994</v>
      </c>
      <c r="F5" s="115"/>
      <c r="G5" s="69">
        <v>4</v>
      </c>
      <c r="H5" s="69"/>
      <c r="I5" s="69"/>
      <c r="J5" s="69"/>
      <c r="K5" s="69"/>
      <c r="L5" s="69"/>
      <c r="M5" s="69"/>
      <c r="N5" s="69"/>
      <c r="O5" s="69"/>
    </row>
    <row r="6" spans="1:15">
      <c r="A6" s="68">
        <v>5</v>
      </c>
      <c r="B6" s="68" t="s">
        <v>232</v>
      </c>
      <c r="C6" s="81" t="s">
        <v>243</v>
      </c>
      <c r="D6" s="68" t="s">
        <v>238</v>
      </c>
      <c r="E6" s="89">
        <v>77.331999999999994</v>
      </c>
      <c r="F6" s="115" t="s">
        <v>48</v>
      </c>
      <c r="G6" s="69">
        <v>1</v>
      </c>
      <c r="H6" s="69"/>
      <c r="I6" s="69"/>
      <c r="J6" s="69"/>
      <c r="K6" s="69"/>
      <c r="L6" s="69"/>
      <c r="M6" s="69"/>
      <c r="N6" s="69"/>
      <c r="O6" s="69"/>
    </row>
    <row r="7" spans="1:15">
      <c r="A7" s="68">
        <v>6</v>
      </c>
      <c r="B7" s="68" t="s">
        <v>232</v>
      </c>
      <c r="C7" s="81" t="s">
        <v>244</v>
      </c>
      <c r="D7" s="68" t="s">
        <v>238</v>
      </c>
      <c r="E7" s="89">
        <v>77.171999999999997</v>
      </c>
      <c r="F7" s="115"/>
      <c r="G7" s="69">
        <v>2</v>
      </c>
      <c r="H7" s="69"/>
      <c r="I7" s="69"/>
      <c r="J7" s="69"/>
      <c r="K7" s="69"/>
      <c r="L7" s="69"/>
      <c r="M7" s="69"/>
      <c r="N7" s="69"/>
      <c r="O7" s="69"/>
    </row>
    <row r="8" spans="1:15">
      <c r="A8" s="68">
        <v>7</v>
      </c>
      <c r="B8" s="68" t="s">
        <v>232</v>
      </c>
      <c r="C8" s="81" t="s">
        <v>245</v>
      </c>
      <c r="D8" s="68" t="s">
        <v>238</v>
      </c>
      <c r="E8" s="89">
        <v>76.739999999999995</v>
      </c>
      <c r="F8" s="115"/>
      <c r="G8" s="69">
        <v>3</v>
      </c>
      <c r="H8" s="69"/>
      <c r="I8" s="69"/>
      <c r="J8" s="69"/>
      <c r="K8" s="69"/>
      <c r="L8" s="69"/>
      <c r="M8" s="69"/>
      <c r="N8" s="69"/>
      <c r="O8" s="69"/>
    </row>
    <row r="9" spans="1:15">
      <c r="A9" s="68">
        <v>8</v>
      </c>
      <c r="B9" s="68" t="s">
        <v>232</v>
      </c>
      <c r="C9" s="81" t="s">
        <v>246</v>
      </c>
      <c r="D9" s="68" t="s">
        <v>238</v>
      </c>
      <c r="E9" s="89">
        <v>75.12</v>
      </c>
      <c r="F9" s="115"/>
      <c r="G9" s="69">
        <v>4</v>
      </c>
      <c r="H9" s="69"/>
      <c r="I9" s="69"/>
      <c r="J9" s="69"/>
      <c r="K9" s="69"/>
      <c r="L9" s="69"/>
      <c r="M9" s="69"/>
      <c r="N9" s="69"/>
      <c r="O9" s="69"/>
    </row>
    <row r="10" spans="1:15">
      <c r="A10" s="68">
        <v>9</v>
      </c>
      <c r="B10" s="68" t="s">
        <v>232</v>
      </c>
      <c r="C10" s="81" t="s">
        <v>247</v>
      </c>
      <c r="D10" s="68" t="s">
        <v>238</v>
      </c>
      <c r="E10" s="89">
        <v>74.36</v>
      </c>
      <c r="F10" s="115"/>
      <c r="G10" s="69">
        <v>5</v>
      </c>
      <c r="H10" s="69"/>
      <c r="I10" s="69"/>
      <c r="J10" s="69"/>
      <c r="K10" s="69"/>
      <c r="L10" s="69"/>
      <c r="M10" s="69"/>
      <c r="N10" s="69"/>
      <c r="O10" s="69"/>
    </row>
    <row r="11" spans="1:15">
      <c r="A11" s="68">
        <v>10</v>
      </c>
      <c r="B11" s="68" t="s">
        <v>232</v>
      </c>
      <c r="C11" s="81" t="s">
        <v>248</v>
      </c>
      <c r="D11" s="68" t="s">
        <v>238</v>
      </c>
      <c r="E11" s="89">
        <v>74.004000000000005</v>
      </c>
      <c r="F11" s="115"/>
      <c r="G11" s="69">
        <v>6</v>
      </c>
      <c r="H11" s="69"/>
      <c r="I11" s="69"/>
      <c r="J11" s="69"/>
      <c r="K11" s="69"/>
      <c r="L11" s="69"/>
      <c r="M11" s="69"/>
      <c r="N11" s="69"/>
      <c r="O11" s="69"/>
    </row>
    <row r="12" spans="1:15">
      <c r="A12" s="68">
        <v>11</v>
      </c>
      <c r="B12" s="68" t="s">
        <v>232</v>
      </c>
      <c r="C12" s="81" t="s">
        <v>249</v>
      </c>
      <c r="D12" s="68" t="s">
        <v>238</v>
      </c>
      <c r="E12" s="89">
        <v>73.524000000000001</v>
      </c>
      <c r="F12" s="115"/>
      <c r="G12" s="69">
        <v>7</v>
      </c>
      <c r="H12" s="69"/>
      <c r="I12" s="69"/>
      <c r="J12" s="69"/>
      <c r="K12" s="69"/>
      <c r="L12" s="69"/>
      <c r="M12" s="69"/>
      <c r="N12" s="69"/>
      <c r="O12" s="69"/>
    </row>
    <row r="13" spans="1:15">
      <c r="A13" s="68">
        <v>12</v>
      </c>
      <c r="B13" s="68" t="s">
        <v>232</v>
      </c>
      <c r="C13" s="81" t="s">
        <v>250</v>
      </c>
      <c r="D13" s="68" t="s">
        <v>238</v>
      </c>
      <c r="E13" s="89">
        <v>73.384</v>
      </c>
      <c r="F13" s="115"/>
      <c r="G13" s="69">
        <v>8</v>
      </c>
      <c r="H13" s="69"/>
      <c r="I13" s="69"/>
      <c r="J13" s="69"/>
      <c r="K13" s="69"/>
      <c r="L13" s="69"/>
      <c r="M13" s="69"/>
      <c r="N13" s="69"/>
      <c r="O13" s="69"/>
    </row>
    <row r="14" spans="1:15">
      <c r="A14" s="68">
        <v>13</v>
      </c>
      <c r="B14" s="68" t="s">
        <v>232</v>
      </c>
      <c r="C14" s="81" t="s">
        <v>251</v>
      </c>
      <c r="D14" s="68" t="s">
        <v>238</v>
      </c>
      <c r="E14" s="82">
        <v>73.144000000000005</v>
      </c>
      <c r="F14" s="116" t="s">
        <v>62</v>
      </c>
      <c r="G14" s="69">
        <v>1</v>
      </c>
      <c r="H14" s="69"/>
      <c r="I14" s="69"/>
      <c r="J14" s="69"/>
      <c r="K14" s="69"/>
      <c r="L14" s="69"/>
      <c r="M14" s="69"/>
      <c r="N14" s="69"/>
      <c r="O14" s="69"/>
    </row>
    <row r="15" spans="1:15">
      <c r="A15" s="68">
        <v>14</v>
      </c>
      <c r="B15" s="68" t="s">
        <v>232</v>
      </c>
      <c r="C15" s="81" t="s">
        <v>252</v>
      </c>
      <c r="D15" s="68" t="s">
        <v>238</v>
      </c>
      <c r="E15" s="82">
        <v>73.103999999999999</v>
      </c>
      <c r="F15" s="117"/>
      <c r="G15" s="69">
        <v>2</v>
      </c>
      <c r="H15" s="69"/>
      <c r="I15" s="69"/>
      <c r="J15" s="69"/>
      <c r="K15" s="69"/>
      <c r="L15" s="69"/>
      <c r="M15" s="69"/>
      <c r="N15" s="69"/>
      <c r="O15" s="69"/>
    </row>
    <row r="16" spans="1:15">
      <c r="A16" s="68">
        <v>15</v>
      </c>
      <c r="B16" s="68" t="s">
        <v>232</v>
      </c>
      <c r="C16" s="81" t="s">
        <v>253</v>
      </c>
      <c r="D16" s="68" t="s">
        <v>238</v>
      </c>
      <c r="E16" s="82">
        <v>72.180000000000007</v>
      </c>
      <c r="F16" s="117"/>
      <c r="G16" s="69">
        <v>3</v>
      </c>
      <c r="H16" s="69"/>
      <c r="I16" s="69"/>
      <c r="J16" s="69"/>
      <c r="K16" s="69"/>
      <c r="L16" s="69"/>
      <c r="M16" s="69"/>
      <c r="N16" s="69"/>
      <c r="O16" s="69"/>
    </row>
    <row r="17" spans="1:15">
      <c r="A17" s="68">
        <v>16</v>
      </c>
      <c r="B17" s="68" t="s">
        <v>232</v>
      </c>
      <c r="C17" s="81" t="s">
        <v>254</v>
      </c>
      <c r="D17" s="68" t="s">
        <v>238</v>
      </c>
      <c r="E17" s="82">
        <v>71.180000000000007</v>
      </c>
      <c r="F17" s="117"/>
      <c r="G17" s="69">
        <v>4</v>
      </c>
      <c r="H17" s="69"/>
      <c r="I17" s="69"/>
      <c r="J17" s="69"/>
      <c r="K17" s="69"/>
      <c r="L17" s="69"/>
      <c r="M17" s="69"/>
      <c r="N17" s="69"/>
      <c r="O17" s="69"/>
    </row>
    <row r="18" spans="1:15">
      <c r="A18" s="68">
        <v>17</v>
      </c>
      <c r="B18" s="68" t="s">
        <v>232</v>
      </c>
      <c r="C18" s="90" t="s">
        <v>255</v>
      </c>
      <c r="D18" s="68" t="s">
        <v>256</v>
      </c>
      <c r="E18" s="82">
        <v>81.108000000000004</v>
      </c>
      <c r="F18" s="117"/>
      <c r="G18" s="69">
        <v>5</v>
      </c>
      <c r="H18" s="69"/>
      <c r="I18" s="69"/>
      <c r="J18" s="69"/>
      <c r="K18" s="69"/>
      <c r="L18" s="69"/>
      <c r="M18" s="69"/>
      <c r="N18" s="69"/>
      <c r="O18" s="69"/>
    </row>
    <row r="19" spans="1:15">
      <c r="A19" s="68">
        <v>18</v>
      </c>
      <c r="B19" s="68" t="s">
        <v>232</v>
      </c>
      <c r="C19" s="90" t="s">
        <v>257</v>
      </c>
      <c r="D19" s="77" t="s">
        <v>256</v>
      </c>
      <c r="E19" s="91">
        <v>80.932000000000002</v>
      </c>
      <c r="F19" s="117"/>
      <c r="G19" s="69">
        <v>6</v>
      </c>
      <c r="H19" s="69"/>
      <c r="I19" s="69"/>
      <c r="J19" s="69"/>
      <c r="K19" s="69"/>
      <c r="L19" s="69"/>
      <c r="M19" s="69"/>
      <c r="N19" s="69"/>
      <c r="O19" s="69"/>
    </row>
    <row r="20" spans="1:15">
      <c r="A20" s="68">
        <v>19</v>
      </c>
      <c r="B20" s="68" t="s">
        <v>232</v>
      </c>
      <c r="C20" s="90" t="s">
        <v>258</v>
      </c>
      <c r="D20" s="77" t="s">
        <v>256</v>
      </c>
      <c r="E20" s="82">
        <v>80.260000000000005</v>
      </c>
      <c r="F20" s="117"/>
      <c r="G20" s="69">
        <v>7</v>
      </c>
      <c r="H20" s="69"/>
      <c r="I20" s="69"/>
      <c r="J20" s="69"/>
      <c r="K20" s="69"/>
      <c r="L20" s="69"/>
      <c r="M20" s="69"/>
      <c r="N20" s="69"/>
      <c r="O20" s="69"/>
    </row>
    <row r="21" spans="1:15">
      <c r="A21" s="68">
        <v>20</v>
      </c>
      <c r="B21" s="68" t="s">
        <v>232</v>
      </c>
      <c r="C21" s="90" t="s">
        <v>259</v>
      </c>
      <c r="D21" s="77" t="s">
        <v>256</v>
      </c>
      <c r="E21" s="82">
        <v>79.456000000000003</v>
      </c>
      <c r="F21" s="117"/>
      <c r="G21" s="69">
        <v>8</v>
      </c>
      <c r="H21" s="69"/>
      <c r="I21" s="69"/>
      <c r="J21" s="69"/>
      <c r="K21" s="69"/>
      <c r="L21" s="69"/>
      <c r="M21" s="69"/>
      <c r="N21" s="69"/>
      <c r="O21" s="69"/>
    </row>
    <row r="22" spans="1:15">
      <c r="A22" s="68">
        <v>21</v>
      </c>
      <c r="B22" s="68" t="s">
        <v>232</v>
      </c>
      <c r="C22" s="90" t="s">
        <v>260</v>
      </c>
      <c r="D22" s="77" t="s">
        <v>256</v>
      </c>
      <c r="E22" s="82">
        <v>78.768000000000001</v>
      </c>
      <c r="F22" s="117"/>
      <c r="G22" s="69">
        <v>9</v>
      </c>
      <c r="H22" s="69"/>
      <c r="I22" s="69"/>
      <c r="J22" s="69"/>
      <c r="K22" s="69"/>
      <c r="L22" s="69"/>
      <c r="M22" s="69"/>
      <c r="N22" s="69"/>
      <c r="O22" s="69"/>
    </row>
    <row r="23" spans="1:15">
      <c r="A23" s="68">
        <v>22</v>
      </c>
      <c r="B23" s="68" t="s">
        <v>232</v>
      </c>
      <c r="C23" s="90" t="s">
        <v>261</v>
      </c>
      <c r="D23" s="77" t="s">
        <v>256</v>
      </c>
      <c r="E23" s="82">
        <v>78.691999999999993</v>
      </c>
      <c r="F23" s="117"/>
      <c r="G23" s="69">
        <v>10</v>
      </c>
      <c r="H23" s="69"/>
      <c r="I23" s="69"/>
      <c r="J23" s="69"/>
      <c r="K23" s="69"/>
      <c r="L23" s="69"/>
      <c r="M23" s="69"/>
      <c r="N23" s="69"/>
      <c r="O23" s="69"/>
    </row>
    <row r="24" spans="1:15">
      <c r="A24" s="68">
        <v>23</v>
      </c>
      <c r="B24" s="68" t="s">
        <v>232</v>
      </c>
      <c r="C24" s="90" t="s">
        <v>262</v>
      </c>
      <c r="D24" s="77" t="s">
        <v>256</v>
      </c>
      <c r="E24" s="82">
        <v>78.676000000000002</v>
      </c>
      <c r="F24" s="117"/>
      <c r="G24" s="69">
        <v>11</v>
      </c>
      <c r="H24" s="69"/>
      <c r="I24" s="69"/>
      <c r="J24" s="69"/>
      <c r="K24" s="69"/>
      <c r="L24" s="69"/>
      <c r="M24" s="69"/>
      <c r="N24" s="69"/>
      <c r="O24" s="69"/>
    </row>
    <row r="25" spans="1:15">
      <c r="A25" s="68">
        <v>24</v>
      </c>
      <c r="B25" s="68" t="s">
        <v>232</v>
      </c>
      <c r="C25" s="90" t="s">
        <v>263</v>
      </c>
      <c r="D25" s="77" t="s">
        <v>256</v>
      </c>
      <c r="E25" s="82">
        <v>78.432000000000002</v>
      </c>
      <c r="F25" s="117"/>
      <c r="G25" s="69">
        <v>12</v>
      </c>
      <c r="H25" s="69"/>
      <c r="I25" s="69"/>
      <c r="J25" s="69"/>
      <c r="K25" s="69"/>
      <c r="L25" s="69"/>
      <c r="M25" s="69"/>
      <c r="N25" s="69"/>
      <c r="O25" s="69"/>
    </row>
    <row r="26" spans="1:15">
      <c r="A26" s="68">
        <v>25</v>
      </c>
      <c r="B26" s="68" t="s">
        <v>232</v>
      </c>
      <c r="C26" s="90" t="s">
        <v>264</v>
      </c>
      <c r="D26" s="77" t="s">
        <v>256</v>
      </c>
      <c r="E26" s="82">
        <v>77.936000000000007</v>
      </c>
      <c r="F26" s="118"/>
      <c r="G26" s="69">
        <v>13</v>
      </c>
      <c r="H26" s="69"/>
      <c r="I26" s="69"/>
      <c r="J26" s="69"/>
      <c r="K26" s="69"/>
      <c r="L26" s="69"/>
      <c r="M26" s="69"/>
      <c r="N26" s="69"/>
      <c r="O26" s="69"/>
    </row>
  </sheetData>
  <mergeCells count="3">
    <mergeCell ref="F2:F5"/>
    <mergeCell ref="F6:F13"/>
    <mergeCell ref="F14:F26"/>
  </mergeCells>
  <phoneticPr fontId="1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DC505-0009-45B7-B408-08F91491178C}">
  <dimension ref="A1:O18"/>
  <sheetViews>
    <sheetView workbookViewId="0">
      <selection activeCell="G27" sqref="G27"/>
    </sheetView>
  </sheetViews>
  <sheetFormatPr defaultColWidth="8.3046875" defaultRowHeight="15.5"/>
  <cols>
    <col min="2" max="2" width="9.765625" customWidth="1"/>
    <col min="4" max="4" width="13.3828125" customWidth="1"/>
    <col min="8" max="8" width="21.921875" customWidth="1"/>
    <col min="9" max="9" width="5.3046875" customWidth="1"/>
    <col min="10" max="10" width="21.07421875" customWidth="1"/>
    <col min="11" max="11" width="21.3046875" customWidth="1"/>
    <col min="12" max="12" width="19.23046875" customWidth="1"/>
    <col min="13" max="13" width="21.53515625" customWidth="1"/>
    <col min="14" max="14" width="19.23046875" customWidth="1"/>
    <col min="15" max="15" width="21.765625" customWidth="1"/>
  </cols>
  <sheetData>
    <row r="1" spans="1:15" ht="28">
      <c r="A1" s="62" t="s">
        <v>0</v>
      </c>
      <c r="B1" s="62" t="s">
        <v>228</v>
      </c>
      <c r="C1" s="62" t="s">
        <v>2</v>
      </c>
      <c r="D1" s="62" t="s">
        <v>235</v>
      </c>
      <c r="E1" s="62" t="s">
        <v>236</v>
      </c>
      <c r="F1" s="62" t="s">
        <v>229</v>
      </c>
      <c r="G1" s="63"/>
      <c r="H1" s="64" t="s">
        <v>230</v>
      </c>
      <c r="I1" s="64" t="s">
        <v>231</v>
      </c>
      <c r="J1" s="78" t="s">
        <v>84</v>
      </c>
      <c r="K1" s="78" t="s">
        <v>85</v>
      </c>
      <c r="L1" s="79" t="s">
        <v>86</v>
      </c>
      <c r="M1" s="79" t="s">
        <v>87</v>
      </c>
      <c r="N1" s="80" t="s">
        <v>88</v>
      </c>
      <c r="O1" s="80" t="s">
        <v>89</v>
      </c>
    </row>
    <row r="2" spans="1:15">
      <c r="A2" s="68">
        <v>1</v>
      </c>
      <c r="B2" s="68" t="s">
        <v>265</v>
      </c>
      <c r="C2" s="81" t="s">
        <v>266</v>
      </c>
      <c r="D2" s="68" t="s">
        <v>238</v>
      </c>
      <c r="E2" s="82">
        <v>74.89</v>
      </c>
      <c r="F2" s="115" t="s">
        <v>36</v>
      </c>
      <c r="G2" s="69">
        <v>1</v>
      </c>
      <c r="H2" s="70" t="s">
        <v>267</v>
      </c>
      <c r="I2" s="70">
        <v>17</v>
      </c>
      <c r="J2" s="83">
        <f>I2*0.15</f>
        <v>2.5499999999999998</v>
      </c>
      <c r="K2" s="84">
        <v>3</v>
      </c>
      <c r="L2" s="85">
        <f>I2*0.3</f>
        <v>5.0999999999999996</v>
      </c>
      <c r="M2" s="86">
        <v>5</v>
      </c>
      <c r="N2" s="87">
        <f>I2-K2-M2</f>
        <v>9</v>
      </c>
      <c r="O2" s="88">
        <f>I2-K2-M2</f>
        <v>9</v>
      </c>
    </row>
    <row r="3" spans="1:15">
      <c r="A3" s="68">
        <v>2</v>
      </c>
      <c r="B3" s="68" t="s">
        <v>265</v>
      </c>
      <c r="C3" s="90" t="s">
        <v>268</v>
      </c>
      <c r="D3" s="68" t="s">
        <v>256</v>
      </c>
      <c r="E3" s="82">
        <v>82.823999999999998</v>
      </c>
      <c r="F3" s="115"/>
      <c r="G3" s="69">
        <v>2</v>
      </c>
      <c r="H3" s="69"/>
      <c r="I3" s="69"/>
      <c r="J3" s="69"/>
      <c r="K3" s="69"/>
      <c r="L3" s="69"/>
      <c r="M3" s="69"/>
      <c r="N3" s="69"/>
      <c r="O3" s="69"/>
    </row>
    <row r="4" spans="1:15">
      <c r="A4" s="68">
        <v>3</v>
      </c>
      <c r="B4" s="68" t="s">
        <v>265</v>
      </c>
      <c r="C4" s="90" t="s">
        <v>269</v>
      </c>
      <c r="D4" s="68" t="s">
        <v>256</v>
      </c>
      <c r="E4" s="82">
        <v>79.760000000000005</v>
      </c>
      <c r="F4" s="115"/>
      <c r="G4" s="69">
        <v>3</v>
      </c>
      <c r="H4" s="69"/>
      <c r="I4" s="69"/>
      <c r="J4" s="69"/>
      <c r="K4" s="69"/>
      <c r="L4" s="69"/>
      <c r="M4" s="69"/>
      <c r="N4" s="69"/>
      <c r="O4" s="69"/>
    </row>
    <row r="5" spans="1:15">
      <c r="A5" s="68">
        <v>5</v>
      </c>
      <c r="B5" s="68" t="s">
        <v>265</v>
      </c>
      <c r="C5" s="90" t="s">
        <v>270</v>
      </c>
      <c r="D5" s="68" t="s">
        <v>256</v>
      </c>
      <c r="E5" s="89">
        <v>79.44</v>
      </c>
      <c r="F5" s="116" t="s">
        <v>48</v>
      </c>
      <c r="G5" s="69">
        <v>1</v>
      </c>
      <c r="H5" s="69"/>
      <c r="I5" s="69"/>
      <c r="J5" s="69"/>
      <c r="K5" s="69"/>
      <c r="L5" s="69"/>
      <c r="M5" s="69"/>
      <c r="N5" s="69"/>
      <c r="O5" s="69"/>
    </row>
    <row r="6" spans="1:15">
      <c r="A6" s="68">
        <v>6</v>
      </c>
      <c r="B6" s="68" t="s">
        <v>265</v>
      </c>
      <c r="C6" s="90" t="s">
        <v>271</v>
      </c>
      <c r="D6" s="68" t="s">
        <v>256</v>
      </c>
      <c r="E6" s="89">
        <v>79.08</v>
      </c>
      <c r="F6" s="117"/>
      <c r="G6" s="69">
        <v>2</v>
      </c>
      <c r="H6" s="69"/>
      <c r="I6" s="69"/>
      <c r="J6" s="69"/>
      <c r="K6" s="69"/>
      <c r="L6" s="69"/>
      <c r="M6" s="69"/>
      <c r="N6" s="69"/>
      <c r="O6" s="69"/>
    </row>
    <row r="7" spans="1:15">
      <c r="A7" s="68">
        <v>7</v>
      </c>
      <c r="B7" s="68" t="s">
        <v>265</v>
      </c>
      <c r="C7" s="90" t="s">
        <v>272</v>
      </c>
      <c r="D7" s="68" t="s">
        <v>256</v>
      </c>
      <c r="E7" s="89">
        <v>78.191999999999993</v>
      </c>
      <c r="F7" s="117"/>
      <c r="G7" s="69">
        <v>3</v>
      </c>
      <c r="H7" s="69"/>
      <c r="I7" s="69"/>
      <c r="J7" s="69"/>
      <c r="K7" s="69"/>
      <c r="L7" s="69"/>
      <c r="M7" s="69"/>
      <c r="N7" s="69"/>
      <c r="O7" s="69"/>
    </row>
    <row r="8" spans="1:15">
      <c r="A8" s="68">
        <v>8</v>
      </c>
      <c r="B8" s="68" t="s">
        <v>265</v>
      </c>
      <c r="C8" s="90" t="s">
        <v>273</v>
      </c>
      <c r="D8" s="68" t="s">
        <v>256</v>
      </c>
      <c r="E8" s="89">
        <v>77.063999999999993</v>
      </c>
      <c r="F8" s="117"/>
      <c r="G8" s="69">
        <v>4</v>
      </c>
      <c r="H8" s="69"/>
      <c r="I8" s="69"/>
      <c r="J8" s="69"/>
      <c r="K8" s="69"/>
      <c r="L8" s="69"/>
      <c r="M8" s="69"/>
      <c r="N8" s="69"/>
      <c r="O8" s="69"/>
    </row>
    <row r="9" spans="1:15">
      <c r="A9" s="68">
        <v>9</v>
      </c>
      <c r="B9" s="68" t="s">
        <v>265</v>
      </c>
      <c r="C9" s="90" t="s">
        <v>274</v>
      </c>
      <c r="D9" s="68" t="s">
        <v>256</v>
      </c>
      <c r="E9" s="89">
        <v>76.483999999999995</v>
      </c>
      <c r="F9" s="118"/>
      <c r="G9" s="69">
        <v>5</v>
      </c>
      <c r="H9" s="69"/>
      <c r="I9" s="69"/>
      <c r="J9" s="69"/>
      <c r="K9" s="69"/>
      <c r="L9" s="69"/>
      <c r="M9" s="69"/>
      <c r="N9" s="69"/>
      <c r="O9" s="69"/>
    </row>
    <row r="10" spans="1:15">
      <c r="A10" s="68">
        <v>10</v>
      </c>
      <c r="B10" s="68" t="s">
        <v>265</v>
      </c>
      <c r="C10" s="90" t="s">
        <v>275</v>
      </c>
      <c r="D10" s="68" t="s">
        <v>256</v>
      </c>
      <c r="E10" s="89">
        <v>75.739999999999995</v>
      </c>
      <c r="F10" s="116" t="s">
        <v>62</v>
      </c>
      <c r="G10" s="69">
        <v>1</v>
      </c>
      <c r="H10" s="69"/>
      <c r="I10" s="69"/>
      <c r="J10" s="69"/>
      <c r="K10" s="69"/>
      <c r="L10" s="69"/>
      <c r="M10" s="69"/>
      <c r="N10" s="69"/>
      <c r="O10" s="69"/>
    </row>
    <row r="11" spans="1:15">
      <c r="A11" s="68">
        <v>13</v>
      </c>
      <c r="B11" s="68" t="s">
        <v>265</v>
      </c>
      <c r="C11" s="90" t="s">
        <v>276</v>
      </c>
      <c r="D11" s="68" t="s">
        <v>256</v>
      </c>
      <c r="E11" s="82">
        <v>75.319999999999993</v>
      </c>
      <c r="F11" s="117"/>
      <c r="G11" s="69">
        <v>2</v>
      </c>
      <c r="H11" s="69"/>
      <c r="I11" s="69"/>
      <c r="J11" s="69"/>
      <c r="K11" s="69"/>
      <c r="L11" s="69"/>
      <c r="M11" s="69"/>
      <c r="N11" s="69"/>
      <c r="O11" s="69"/>
    </row>
    <row r="12" spans="1:15">
      <c r="A12" s="68">
        <v>14</v>
      </c>
      <c r="B12" s="68" t="s">
        <v>265</v>
      </c>
      <c r="C12" s="90" t="s">
        <v>277</v>
      </c>
      <c r="D12" s="68" t="s">
        <v>256</v>
      </c>
      <c r="E12" s="82">
        <v>72.768000000000001</v>
      </c>
      <c r="F12" s="117"/>
      <c r="G12" s="69">
        <v>3</v>
      </c>
      <c r="H12" s="69"/>
      <c r="I12" s="69"/>
      <c r="J12" s="69"/>
      <c r="K12" s="69"/>
      <c r="L12" s="69"/>
      <c r="M12" s="69"/>
      <c r="N12" s="69"/>
      <c r="O12" s="69"/>
    </row>
    <row r="13" spans="1:15">
      <c r="A13" s="68">
        <v>15</v>
      </c>
      <c r="B13" s="68" t="s">
        <v>265</v>
      </c>
      <c r="C13" s="90" t="s">
        <v>278</v>
      </c>
      <c r="D13" s="68" t="s">
        <v>256</v>
      </c>
      <c r="E13" s="82">
        <v>72.459999999999994</v>
      </c>
      <c r="F13" s="117"/>
      <c r="G13" s="69">
        <v>4</v>
      </c>
      <c r="H13" s="69"/>
      <c r="I13" s="69"/>
      <c r="J13" s="69"/>
      <c r="K13" s="69"/>
      <c r="L13" s="69"/>
      <c r="M13" s="69"/>
      <c r="N13" s="69"/>
      <c r="O13" s="69"/>
    </row>
    <row r="14" spans="1:15">
      <c r="A14" s="68">
        <v>16</v>
      </c>
      <c r="B14" s="68" t="s">
        <v>265</v>
      </c>
      <c r="C14" s="90" t="s">
        <v>279</v>
      </c>
      <c r="D14" s="68" t="s">
        <v>256</v>
      </c>
      <c r="E14" s="82">
        <v>72.156000000000006</v>
      </c>
      <c r="F14" s="117"/>
      <c r="G14" s="69">
        <v>5</v>
      </c>
      <c r="H14" s="69"/>
      <c r="I14" s="69"/>
      <c r="J14" s="69"/>
      <c r="K14" s="69"/>
      <c r="L14" s="69"/>
      <c r="M14" s="69"/>
      <c r="N14" s="69"/>
      <c r="O14" s="69"/>
    </row>
    <row r="15" spans="1:15">
      <c r="A15" s="68">
        <v>17</v>
      </c>
      <c r="B15" s="68" t="s">
        <v>265</v>
      </c>
      <c r="C15" s="90" t="s">
        <v>280</v>
      </c>
      <c r="D15" s="68" t="s">
        <v>256</v>
      </c>
      <c r="E15" s="82">
        <v>70.7</v>
      </c>
      <c r="F15" s="117"/>
      <c r="G15" s="69">
        <v>6</v>
      </c>
      <c r="H15" s="69"/>
      <c r="I15" s="69"/>
      <c r="J15" s="69"/>
      <c r="K15" s="69"/>
      <c r="L15" s="69"/>
      <c r="M15" s="69"/>
      <c r="N15" s="69"/>
      <c r="O15" s="69"/>
    </row>
    <row r="16" spans="1:15">
      <c r="A16" s="68">
        <v>18</v>
      </c>
      <c r="B16" s="68" t="s">
        <v>265</v>
      </c>
      <c r="C16" s="90" t="s">
        <v>281</v>
      </c>
      <c r="D16" s="77" t="s">
        <v>256</v>
      </c>
      <c r="E16" s="91">
        <v>67.763999999999996</v>
      </c>
      <c r="F16" s="117"/>
      <c r="G16" s="69">
        <v>7</v>
      </c>
      <c r="H16" s="69"/>
      <c r="I16" s="69"/>
      <c r="J16" s="69"/>
      <c r="K16" s="69"/>
      <c r="L16" s="69"/>
      <c r="M16" s="69"/>
      <c r="N16" s="69"/>
      <c r="O16" s="69"/>
    </row>
    <row r="17" spans="1:15">
      <c r="A17" s="68">
        <v>19</v>
      </c>
      <c r="B17" s="68" t="s">
        <v>265</v>
      </c>
      <c r="C17" s="90" t="s">
        <v>282</v>
      </c>
      <c r="D17" s="77" t="s">
        <v>256</v>
      </c>
      <c r="E17" s="82">
        <v>67.563999999999993</v>
      </c>
      <c r="F17" s="117"/>
      <c r="G17" s="69">
        <v>8</v>
      </c>
      <c r="H17" s="69"/>
      <c r="I17" s="69"/>
      <c r="J17" s="69"/>
      <c r="K17" s="69"/>
      <c r="L17" s="69"/>
      <c r="M17" s="69"/>
      <c r="N17" s="69"/>
      <c r="O17" s="69"/>
    </row>
    <row r="18" spans="1:15">
      <c r="A18" s="68">
        <v>20</v>
      </c>
      <c r="B18" s="68" t="s">
        <v>265</v>
      </c>
      <c r="C18" s="90" t="s">
        <v>283</v>
      </c>
      <c r="D18" s="77" t="s">
        <v>256</v>
      </c>
      <c r="E18" s="82">
        <v>66.768000000000001</v>
      </c>
      <c r="F18" s="118"/>
      <c r="G18" s="69">
        <v>9</v>
      </c>
      <c r="H18" s="69"/>
      <c r="I18" s="69"/>
      <c r="J18" s="69"/>
      <c r="K18" s="69"/>
      <c r="L18" s="69"/>
      <c r="M18" s="69"/>
      <c r="N18" s="69"/>
      <c r="O18" s="69"/>
    </row>
  </sheetData>
  <mergeCells count="3">
    <mergeCell ref="F2:F4"/>
    <mergeCell ref="F5:F9"/>
    <mergeCell ref="F10:F18"/>
  </mergeCells>
  <phoneticPr fontId="1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BB6FD-3D75-4A12-8A7B-722681D48075}">
  <dimension ref="A1:XFC9"/>
  <sheetViews>
    <sheetView tabSelected="1" workbookViewId="0">
      <selection activeCell="E9" sqref="E9"/>
    </sheetView>
  </sheetViews>
  <sheetFormatPr defaultColWidth="7.84375" defaultRowHeight="26" customHeight="1"/>
  <cols>
    <col min="1" max="1" width="7.15234375" style="120" customWidth="1"/>
    <col min="2" max="2" width="17.23046875" style="120" customWidth="1"/>
    <col min="3" max="3" width="10.3046875" style="120" customWidth="1"/>
    <col min="4" max="6" width="13.15234375" style="120" customWidth="1"/>
    <col min="7" max="16382" width="7.84375" style="120"/>
    <col min="16383" max="16383" width="7.84375" style="60"/>
    <col min="16384" max="16384" width="7.84375" style="120"/>
  </cols>
  <sheetData>
    <row r="1" spans="1:6" s="119" customFormat="1" ht="14">
      <c r="A1" s="121" t="s">
        <v>0</v>
      </c>
      <c r="B1" s="121" t="s">
        <v>82</v>
      </c>
      <c r="C1" s="121" t="s">
        <v>83</v>
      </c>
      <c r="D1" s="121" t="s">
        <v>284</v>
      </c>
      <c r="E1" s="121" t="s">
        <v>285</v>
      </c>
      <c r="F1" s="121" t="s">
        <v>286</v>
      </c>
    </row>
    <row r="2" spans="1:6" ht="15.5">
      <c r="A2" s="39">
        <v>1</v>
      </c>
      <c r="B2" s="39" t="s">
        <v>292</v>
      </c>
      <c r="C2" s="39">
        <v>20</v>
      </c>
      <c r="D2" s="39">
        <v>3</v>
      </c>
      <c r="E2" s="39">
        <v>4</v>
      </c>
      <c r="F2" s="39">
        <v>13</v>
      </c>
    </row>
    <row r="3" spans="1:6" ht="15.5">
      <c r="A3" s="39">
        <v>2</v>
      </c>
      <c r="B3" s="39" t="s">
        <v>293</v>
      </c>
      <c r="C3" s="39">
        <v>16</v>
      </c>
      <c r="D3" s="39">
        <v>2</v>
      </c>
      <c r="E3" s="39">
        <v>1</v>
      </c>
      <c r="F3" s="39">
        <v>13</v>
      </c>
    </row>
    <row r="4" spans="1:6" ht="15.5">
      <c r="A4" s="39">
        <v>3</v>
      </c>
      <c r="B4" s="39" t="s">
        <v>294</v>
      </c>
      <c r="C4" s="39">
        <v>26</v>
      </c>
      <c r="D4" s="39">
        <v>1</v>
      </c>
      <c r="E4" s="39">
        <v>0</v>
      </c>
      <c r="F4" s="39">
        <v>25</v>
      </c>
    </row>
    <row r="5" spans="1:6" ht="15.5">
      <c r="A5" s="39">
        <v>4</v>
      </c>
      <c r="B5" s="39" t="s">
        <v>295</v>
      </c>
      <c r="C5" s="39">
        <v>17</v>
      </c>
      <c r="D5" s="39">
        <v>3</v>
      </c>
      <c r="E5" s="39">
        <v>5</v>
      </c>
      <c r="F5" s="39">
        <v>9</v>
      </c>
    </row>
    <row r="6" spans="1:6" ht="15.5">
      <c r="A6" s="39">
        <v>5</v>
      </c>
      <c r="B6" s="39" t="s">
        <v>296</v>
      </c>
      <c r="C6" s="39">
        <v>26</v>
      </c>
      <c r="D6" s="39">
        <v>4</v>
      </c>
      <c r="E6" s="39">
        <v>8</v>
      </c>
      <c r="F6" s="39">
        <v>14</v>
      </c>
    </row>
    <row r="7" spans="1:6" ht="15.5">
      <c r="A7" s="122" t="s">
        <v>287</v>
      </c>
      <c r="B7" s="123"/>
      <c r="C7" s="39">
        <f>SUM(C2:C6)</f>
        <v>105</v>
      </c>
      <c r="D7" s="39">
        <f>SUM(D2:D6)</f>
        <v>13</v>
      </c>
      <c r="E7" s="39">
        <f>SUM(E2:E6)</f>
        <v>18</v>
      </c>
      <c r="F7" s="39">
        <f>SUM(F2:F6)</f>
        <v>74</v>
      </c>
    </row>
    <row r="8" spans="1:6" ht="15.5">
      <c r="A8" s="122" t="s">
        <v>288</v>
      </c>
      <c r="B8" s="123"/>
      <c r="C8" s="39"/>
      <c r="D8" s="124">
        <f>D7/C7</f>
        <v>0.12380952380952381</v>
      </c>
      <c r="E8" s="124">
        <f>E7/C7</f>
        <v>0.17142857142857143</v>
      </c>
      <c r="F8" s="125" t="s">
        <v>289</v>
      </c>
    </row>
    <row r="9" spans="1:6" ht="15.5">
      <c r="D9" s="126" t="s">
        <v>290</v>
      </c>
      <c r="E9" s="126" t="s">
        <v>291</v>
      </c>
    </row>
  </sheetData>
  <mergeCells count="2">
    <mergeCell ref="A7:B7"/>
    <mergeCell ref="A8:B8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24级应用经济学</vt:lpstr>
      <vt:lpstr>24级应用经济学奖学金明细</vt:lpstr>
      <vt:lpstr>25级应用经济学</vt:lpstr>
      <vt:lpstr>25级奖学金明细</vt:lpstr>
      <vt:lpstr>25级金融专硕</vt:lpstr>
      <vt:lpstr>25级金专奖学金明细</vt:lpstr>
      <vt:lpstr>26级金融专硕</vt:lpstr>
      <vt:lpstr>26级应用经济学</vt:lpstr>
      <vt:lpstr>各年级实评学业奖学金数据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HP</cp:lastModifiedBy>
  <dcterms:created xsi:type="dcterms:W3CDTF">2021-09-25T10:58:00Z</dcterms:created>
  <dcterms:modified xsi:type="dcterms:W3CDTF">2026-09-21T03:42:43Z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A2FC19876BF74FA3B7F140F902AF2815_13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